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9465" windowHeight="9750" activeTab="0"/>
  </bookViews>
  <sheets>
    <sheet name="IS" sheetId="1" r:id="rId1"/>
    <sheet name="BS" sheetId="2" r:id="rId2"/>
    <sheet name="ES" sheetId="3" r:id="rId3"/>
    <sheet name="CF" sheetId="4" r:id="rId4"/>
    <sheet name="Notes" sheetId="5" r:id="rId5"/>
  </sheets>
  <definedNames>
    <definedName name="_xlnm.Print_Area" localSheetId="4">'Notes'!$A$1:$E$266</definedName>
    <definedName name="_xlnm.Print_Titles" localSheetId="4">'Notes'!$1:$5</definedName>
    <definedName name="Z_717FDF11_CA24_49EE_AD3C_AE856F960CB9_.wvu.PrintArea" localSheetId="1" hidden="1">'BS'!$A$1:$G$63</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<sst xmlns="http://schemas.openxmlformats.org/spreadsheetml/2006/main" count="341" uniqueCount="254">
  <si>
    <t>On 14 June 2005, the Company offered 33,400,000 new ordinary shares in the Company pursuant to the Company's Employees' Share Option Scheme ("ESOS") at an exercise price of RM0.51 per share to the eligible employees and Directors of the Company and its subsidiaries. 30,482,000 of the options offered were accepted and subsequently granted on 14 July 2005.</t>
  </si>
  <si>
    <t xml:space="preserve">    Estimated tax payable</t>
  </si>
  <si>
    <t>Terminated</t>
  </si>
  <si>
    <t>Granted</t>
  </si>
  <si>
    <t>CONDENSED CONSOLIDATED INCOME STATEMENTS</t>
  </si>
  <si>
    <t>Revenue</t>
  </si>
  <si>
    <t>CONDENSED CONSOLIDATED BALANCE SHEET</t>
  </si>
  <si>
    <t>Inventories</t>
  </si>
  <si>
    <t>Non distributable</t>
  </si>
  <si>
    <t>Distributable</t>
  </si>
  <si>
    <t>Retained</t>
  </si>
  <si>
    <t>Total</t>
  </si>
  <si>
    <t>RM'000</t>
  </si>
  <si>
    <t>Basis of Preparation</t>
  </si>
  <si>
    <t>Seasonal or Cyclical Factors</t>
  </si>
  <si>
    <t>Change in Accounting Estimate</t>
  </si>
  <si>
    <t>Debt and Equity Securities</t>
  </si>
  <si>
    <t>Dividends Paid</t>
  </si>
  <si>
    <t>Segmental Reporting</t>
  </si>
  <si>
    <t>Changes in the Composition of the Group</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</si>
  <si>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</si>
  <si>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</si>
  <si>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</si>
  <si>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</si>
  <si>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</si>
  <si>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</si>
  <si>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</si>
  <si>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</si>
  <si>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</si>
  <si>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</si>
  <si>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</si>
  <si>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</si>
  <si>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</si>
  <si>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</si>
  <si>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</si>
  <si>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</si>
  <si>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</si>
  <si>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</si>
  <si>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</si>
  <si>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</si>
  <si>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</si>
  <si>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</si>
  <si>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</si>
  <si>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</si>
  <si>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As at the end of the quarter, there was only one class of shares in issue and they rank pari passu with each other.</t>
  </si>
  <si>
    <t xml:space="preserve">Vessel Chartering </t>
  </si>
  <si>
    <t>Contingent Liabilities and Contingent Assets</t>
  </si>
  <si>
    <t>Earnings Per Share</t>
  </si>
  <si>
    <t>Weighted average number of ordinary shares in issue ('000)</t>
  </si>
  <si>
    <t>The Group's borrowings as at the end of the quarter were as follows:</t>
  </si>
  <si>
    <t xml:space="preserve">                                                                                                                                                                                                                                                                                                                                                                                                                                                                                                                                                                                                                                                                                                                                                                                                                                                                                                                                                                                                                                                                         </t>
  </si>
  <si>
    <t>The Company did not issue any profit forecast or profit guarantee and therefore, this note is not applicable.</t>
  </si>
  <si>
    <t>3 months ended</t>
  </si>
  <si>
    <t>Individual</t>
  </si>
  <si>
    <t>Cumulative</t>
  </si>
  <si>
    <t>CASH AND CASH EQUIVALENTS AT BEGINNING OF FINANCIAL YEAR</t>
  </si>
  <si>
    <t>Basic earnings per share (sen)</t>
  </si>
  <si>
    <t>* Cash and cash equivalents at end of financial period comprise the following:</t>
  </si>
  <si>
    <t>Prospects</t>
  </si>
  <si>
    <t>COASTAL CONTRACTS BHD (Company No. 517649-A)</t>
  </si>
  <si>
    <t>Notes:</t>
  </si>
  <si>
    <t>CUMULATIVE</t>
  </si>
  <si>
    <t>INDIVIDUAL</t>
  </si>
  <si>
    <t>Cost of sales and services</t>
  </si>
  <si>
    <t>Gross profit</t>
  </si>
  <si>
    <t>Unusual Items Affecting the Financial Statements</t>
  </si>
  <si>
    <t>Vessel Chartering Division</t>
  </si>
  <si>
    <t>CONDENSED CONSOLIDATED CASH FLOW STATEMENT</t>
  </si>
  <si>
    <t xml:space="preserve">- Vessel Chartering </t>
  </si>
  <si>
    <t>Effect of exchange rate changes</t>
  </si>
  <si>
    <t>Exercised</t>
  </si>
  <si>
    <t>No. of shares</t>
  </si>
  <si>
    <t>('000)</t>
  </si>
  <si>
    <t>Administrative expenses</t>
  </si>
  <si>
    <t>CASH AND CASH EQUIVALENTS AT END OF FINANCIAL PERIOD*</t>
  </si>
  <si>
    <t>Cash and bank balances</t>
  </si>
  <si>
    <t>Cash and cash equivalents at end of financial period</t>
  </si>
  <si>
    <t>capital</t>
  </si>
  <si>
    <t>premium</t>
  </si>
  <si>
    <t xml:space="preserve">translation </t>
  </si>
  <si>
    <t>reserve</t>
  </si>
  <si>
    <t>The current gearing is within management comfort level.</t>
  </si>
  <si>
    <t>Other income</t>
  </si>
  <si>
    <t>Other expenses</t>
  </si>
  <si>
    <t>Profit before tax</t>
  </si>
  <si>
    <t>Income tax expense</t>
  </si>
  <si>
    <t>Profit for the period</t>
  </si>
  <si>
    <t>Attributable to:</t>
  </si>
  <si>
    <t>Equity holders of the parent</t>
  </si>
  <si>
    <t>Earnings per share attributable to</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</si>
  <si>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</si>
  <si>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</si>
  <si>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</si>
  <si>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</si>
  <si>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</si>
  <si>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</si>
  <si>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</si>
  <si>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</si>
  <si>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</si>
  <si>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</si>
  <si>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</si>
  <si>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</si>
  <si>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As at</t>
  </si>
  <si>
    <t xml:space="preserve">As at </t>
  </si>
  <si>
    <t>Property, plant and equipment</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</si>
  <si>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</si>
  <si>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</si>
  <si>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</si>
  <si>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</si>
  <si>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</si>
  <si>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</si>
  <si>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</si>
  <si>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</si>
  <si>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</si>
  <si>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</si>
  <si>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</si>
  <si>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Attributable to equity holders of the parent</t>
  </si>
  <si>
    <t>Foreign currency translation, representing</t>
  </si>
  <si>
    <t>earnings</t>
  </si>
  <si>
    <t>Auditors' Report on Preceding Annual Financial Statements</t>
  </si>
  <si>
    <t>Net assets per share (RM)</t>
  </si>
  <si>
    <t>Corporate guarantees to financial institutions in respect</t>
  </si>
  <si>
    <t>(unaudited)</t>
  </si>
  <si>
    <t>(audited)</t>
  </si>
  <si>
    <t>There were no items affecting assets, liabilities, equity, net income or cash flows during the financial period under review that were unusual because of their nature, size or incidence.</t>
  </si>
  <si>
    <t>Sale of Unquoted Investments and/or Properties</t>
  </si>
  <si>
    <t>There are no off balance sheet financial instruments at the date of this quarterly report.</t>
  </si>
  <si>
    <t>Profit attributable to equity holders of the parent (RM'000)</t>
  </si>
  <si>
    <t>There were no issuance, cancellation, repurchase, resale and repayment of debt and equity securities during the financial period under review except for the following:</t>
  </si>
  <si>
    <t>Prepaid lease payments</t>
  </si>
  <si>
    <t>The Group's performance is affected by the regional economic conditions. The demand for vessels as well as shiprepair and charter services are closely associated with the regional economic climate.</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</si>
  <si>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t>
  </si>
  <si>
    <t>Diluted earnings per share</t>
  </si>
  <si>
    <t>Effect of dilution of ESOS ('000)</t>
  </si>
  <si>
    <t>Diluted earnings per share (sen)</t>
  </si>
  <si>
    <t>Income tax expense comprises:</t>
  </si>
  <si>
    <t xml:space="preserve">Explanatory Notes for Variance of Forecast and Profit Guarantee </t>
  </si>
  <si>
    <t>Issuance of ordinary shares pursuant to the</t>
  </si>
  <si>
    <t xml:space="preserve">    Employees' Share Option Scheme</t>
  </si>
  <si>
    <t>Intangible asset</t>
  </si>
  <si>
    <t>There were no changes in estimates that have had material effects in the financial period under review.</t>
  </si>
  <si>
    <t>Diluted earnings per share attributable to equity holders of the parent</t>
  </si>
  <si>
    <t>Basic earnings per share attributable to equity holders of the parent</t>
  </si>
  <si>
    <t>Related Party Transactions</t>
  </si>
  <si>
    <t>Transactions with a company in which certain Directors of the Company have financial interests:</t>
  </si>
  <si>
    <t>Transactions with a company in which a director is the spouse of a person connected with the Directors of the Company:</t>
  </si>
  <si>
    <t xml:space="preserve"> - Top Pride Sdn. Bhd.</t>
  </si>
  <si>
    <t xml:space="preserve"> - PT. Prima Armada Nusantara</t>
  </si>
  <si>
    <t xml:space="preserve">    Agency service fees charged </t>
  </si>
  <si>
    <t>Changes in Accounting Policies and Effects Arising from Adoption of Revised FRSs</t>
  </si>
  <si>
    <t>The above transactions were entered into in the normal course of business and were established on terms and conditions that are not materially different from those obtainable in transactions with unrelated parties.</t>
  </si>
  <si>
    <t>Adjusted weighted average number of ordinary shares ('000)</t>
  </si>
  <si>
    <t>Income Tax Expense</t>
  </si>
  <si>
    <t>The interim financial statements are unaudited and have been prepared under the historical cost convention and in accordance with the requirements of FRS 134: Interim Financial Reporting and paragraph 9.22 of the Listing Requirements of Bursa Malaysia Securities Berhad.</t>
  </si>
  <si>
    <t>There was no purchase or sale of quoted securities for the current quarter and financial year-to-date. In addition, the Group did not own any quoted security as at the end of the reporting period.</t>
  </si>
  <si>
    <t>Corporate guarantee to a financial institution in respect of</t>
  </si>
  <si>
    <t xml:space="preserve">    documentary credits issued on behalf of a subsidiary</t>
  </si>
  <si>
    <t xml:space="preserve">    of banking facilities granted to subsidiaries</t>
  </si>
  <si>
    <t xml:space="preserve">    Deferred tax charge / (reversal)</t>
  </si>
  <si>
    <t xml:space="preserve">    Foreign tax</t>
  </si>
  <si>
    <t>Approved and contracted for</t>
  </si>
  <si>
    <t>- basic (sen)</t>
  </si>
  <si>
    <t>- diluted (sen)</t>
  </si>
  <si>
    <t>Deferred tax assets</t>
  </si>
  <si>
    <t>Fixed deposits</t>
  </si>
  <si>
    <t>Transactions with a person connected with certain Directors of the Company:</t>
  </si>
  <si>
    <t xml:space="preserve"> - Ng Lai Whoon</t>
  </si>
  <si>
    <t>Due from customer on contracts</t>
  </si>
  <si>
    <t>Due to customer on contracts</t>
  </si>
  <si>
    <t>Balance at 1 January 2008</t>
  </si>
  <si>
    <t>Bank overdrafts</t>
  </si>
  <si>
    <t>equity holders of the parent:</t>
  </si>
  <si>
    <t xml:space="preserve">     Rent of premises</t>
  </si>
  <si>
    <t>The effective tax rates for the current quarter and the financial year-to-date were lower than the statutory tax rate in Malaysia due to the reversal of deferred tax relating to temporary differences as well as the different income tax rate applicable to subsidiaries of the Group in other jurisdictions.</t>
  </si>
  <si>
    <t>Shipbuilding and Shiprepair</t>
  </si>
  <si>
    <t>- Shipbuilding and Shiprepair</t>
  </si>
  <si>
    <t>Shipbuilding and Shiprepair Division</t>
  </si>
  <si>
    <t>Subsequent Events</t>
  </si>
  <si>
    <t>31.12.2008</t>
  </si>
  <si>
    <t>Balance at 1 January 2009</t>
  </si>
  <si>
    <t>The Condensed Consolidated Balance Sheet should be read in conjunction with the audited financial statements for the financial year ended 31 December 2008 and the accompanying explanatory notes attached to the interim financial statements.</t>
  </si>
  <si>
    <t>The Condensed Consolidated Income Statements should be read in conjunction with the audited financial statements for the financial year ended 31 December 2008 and the accompanying explanatory notes attached to the interim financial statements.</t>
  </si>
  <si>
    <t>The Condensed Consolidated Statement of Changes in Equity should be read in conjunction with the audited financial statements for the financial year ended 31 December 2008 and the accompanying explanatory notes attached to the interim financial statements.</t>
  </si>
  <si>
    <t>The Condensed Consolidated Cash Flow Statement should be read in conjunction with the audited financial statements for the financial year ended 31 December 2008 and the accompanying explanatory notes attached to the interim financial statements.</t>
  </si>
  <si>
    <t>Net cash used in investing activities</t>
  </si>
  <si>
    <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t>
  </si>
  <si>
    <t>The auditors' report on the Group's most recent annual audited financial statements for the year ended 31 December 2008 was not subject to any qualification.</t>
  </si>
  <si>
    <t>There was no sale of unquoted investments and/or properties for the current quarter and financial year-to-date.</t>
  </si>
  <si>
    <t>The significant accounting policies adopted are consistent with those of the audited financial statements for the year ended 31 December 2008.</t>
  </si>
  <si>
    <t xml:space="preserve">                                                                                                                                                            </t>
  </si>
  <si>
    <t xml:space="preserve">    net income recognised directly in equity</t>
  </si>
  <si>
    <t>Transactions with a Director of the Company:</t>
  </si>
  <si>
    <t xml:space="preserve"> - Ng Chin Shin</t>
  </si>
  <si>
    <t>(a)</t>
  </si>
  <si>
    <t>(b)</t>
  </si>
  <si>
    <t>Transaction costs</t>
  </si>
  <si>
    <t>FOR THE FINANCIAL PERIOD ENDED 30 SEPTEMBER 2009</t>
  </si>
  <si>
    <t>30.09.2009</t>
  </si>
  <si>
    <t>30.09.2008</t>
  </si>
  <si>
    <t>9 months ended</t>
  </si>
  <si>
    <t>AS AT 30 SEPTEMBER 2009</t>
  </si>
  <si>
    <t>9 months ended 30 September 2008 (unaudited)</t>
  </si>
  <si>
    <t>9 months ended 30 September 2009 (unaudited)</t>
  </si>
  <si>
    <t>Balance at 30 September 2008</t>
  </si>
  <si>
    <t>Balance at 30 September 2009</t>
  </si>
  <si>
    <t>First and final dividend for the financial</t>
  </si>
  <si>
    <t xml:space="preserve">   year ended 31 December 2007</t>
  </si>
  <si>
    <t>Special dividend for the financial year ended</t>
  </si>
  <si>
    <t xml:space="preserve">   31 December 2007</t>
  </si>
  <si>
    <t xml:space="preserve">   year ended 31 December 2008</t>
  </si>
  <si>
    <t xml:space="preserve">   31 December 2008</t>
  </si>
  <si>
    <t>FOR THE QUARTER ENDED 30 SEPTEMBER 2009</t>
  </si>
  <si>
    <t>The total options granted, terminated and exercised pursuant to the ESOS from 14 July 2005 to 30 September 2009 are as follows:</t>
  </si>
  <si>
    <t>Balance as at 30 September 2009</t>
  </si>
  <si>
    <t>The following dividends were paid during the financial year-to-date:</t>
  </si>
  <si>
    <t>In respect of the financial year ended 31 December 2008:</t>
  </si>
  <si>
    <t xml:space="preserve"> - First and final dividend of 12%, comprising a 4.5% tax exempt </t>
  </si>
  <si>
    <t xml:space="preserve">    ordinary share) paid on 3 September 2009</t>
  </si>
  <si>
    <t>3 months ended 30 September 2009</t>
  </si>
  <si>
    <t>9 months ended 30 September 2009</t>
  </si>
  <si>
    <t>There was no change in the composition of the Group for the financial period under review.</t>
  </si>
  <si>
    <t>The amount of commitments for the purchase of property, plant and equipment not provided for in the interim financial statements as at 30 September 2009 is as follows:</t>
  </si>
  <si>
    <t>As at                   30 September 2009</t>
  </si>
  <si>
    <t>No interim dividend has been declared for the current quarter ended 30 September 2009.</t>
  </si>
  <si>
    <t>During the financial year-to-date, a total of 8,003,200 new ordinary shares were issued pursuant to the Company's ESOS.</t>
  </si>
  <si>
    <t>Net cash generated from operating activities</t>
  </si>
  <si>
    <t>Net cash used in financing activities</t>
  </si>
  <si>
    <t>NET INCREASE  IN CASH AND CASH EQUIVALENTS</t>
  </si>
  <si>
    <t>The interim financial statements were authorised for issue by the Board of Directors in accordance with a resolution of the Directors dated 23 November 2009.</t>
  </si>
  <si>
    <t xml:space="preserve">There are no corporate proposals announced but not completed as at 23 November 2009. </t>
  </si>
  <si>
    <t>The Group is not engaged in other material litigation and is not aware of any proceedings which materially affect the position or business of the Group as at 23 November 2009.</t>
  </si>
  <si>
    <t>As at 30 September 2009, the Company is contingently liable for RM97,831,000 of banking facilities utilised by its subsidiaries and RM87,497,000 of documentary credits issued on behalf of the subsidiary.</t>
  </si>
  <si>
    <t>Included in other receivables of the Group are payments made to suppliers and contractors totalling RM42.7 million (31 December 2008: RM27.7 million) to secure the supply of input materials, equipment and services intended for the Group's rolling vessel building programme.</t>
  </si>
  <si>
    <t xml:space="preserve">As announced on 19 May 2009, the Company's wholly-owned subsidiary, Thaumas Marine Ltd ("TML"), a party to a Memorandum of Agreement ("MOA") with Scorpio Logistics Pte Ltd (as subsequently assigned to Zeus Logistics Company Limited) ("Buyer") relating to the sale of one unit flat top barge ("Vessel"), had on 6 May 2009 received a notice from the Buyer to refer a dispute to arbitration. The arbitration proceedings was instigated following a dispute over an allegation by the Buyer that the Vessel was not in conformance with a certain specification. The Buyer claims for the sum of USD446,994 being the cost of making good that alleged deficiency in the Vessel's specification plus interest and costs or such other sum as an appointed arbitrator finds due as damages for TML's alleged breach of the MOA. As at 23 November 2009, hearing of the arbitration proceedings has not commenced. </t>
  </si>
  <si>
    <t xml:space="preserve">    net expense recognised directly in equity</t>
  </si>
  <si>
    <t>Apart from RM56.5 million of short term secured borrowings which are denominated in United States Dollar, all the other borrowings are denominated in Ringgit Malaysia.</t>
  </si>
  <si>
    <t xml:space="preserve">Out of the RM13.0 million of trade receivables as at 30 September 2009, RM3.2 million was subsequently received by the Group. </t>
  </si>
  <si>
    <r>
      <t xml:space="preserve">Out of the total fixed deposits of RM50.6 million, RM22.0 million were held under lien as security for guarantee and documentary credits issued by banks in favour of third parties. </t>
    </r>
  </si>
  <si>
    <t>Coastal Group turned in the best quarterly profit ever for the three months ended 30 September 2009, reaching RM48.0 million on strong performance from its Shipbuilding and Ship Repairs Division. This represented a quarter-on-quarter increase of 46% from RM33.0 million and a year-on-year surge of more than two-fold from RM22.5 million. Year-to-date, the Group’s net profit of RM108.7 million has already surpassed 2008’s full-year number of RM96.8 million.</t>
  </si>
  <si>
    <t>Revenue for the third quarter of 2009 has topped RM140.0 million, also a record high, increased by 48% sequentially from RM94.9 million and more than doubled from RM65.9 million in the comparable period a year ago.</t>
  </si>
  <si>
    <t>Included in other payables are deposits received from vessel buyers totalling RM498.2 million (31 December 2008: RM429.4 million), representing a strong vessel sales order book that will underpin the Group’s earnings growth until 2011.</t>
  </si>
  <si>
    <t>The division booked higher revenue of RM132.8 million in the current quarter compared to RM89.6 million recorded in the immediate preceding quarter and RM60.4 million in the corresponding quarter a year earlier, an increase of 48% and 120% respectively. This was attributed to more vessel deliveries in the current quarter, i.e. 11 units in contrast to 4 units and 3 units respectively.</t>
  </si>
  <si>
    <t xml:space="preserve">The division recorded a 38% rise in revenue to RM7.3 million from RM5.3 million in the immediate preceding quarter. Year-on-year, the division's revenue was 33% higher from RM5.5 million. The improved performance was attributed to a combination of greater tonnage transported and higher fleet utilisation.
</t>
  </si>
  <si>
    <t xml:space="preserve">Boosted by strong performance from the Shipbuilding and Shiprepair Division, profit before tax of the Group rose to a record RM48.2 million in the current quarter, a jump of 43% from RM33.6 million in the previous quarter. When compared with the third quarter a year earlier, current profit before tax has shot up more than twice as much from RM22.0 million. This was mainly due to larger number of vessels delivered in the current quarter. In terms of profit margin before tax, current quarter’s figure of 34% was fairly consistent with the 35% and 33% achieved in the previous quarter and the same period last year, respectively.
</t>
  </si>
  <si>
    <t>In the light of these positive developments, the near-term outlook for demand of offshore support vessels (OSVs) is expected to improve, although a full-blown recovery may still be far from the horizon. In any event, Coastal Group’s revenue and earnings will continue to benefit from the strength of its vessel sales order book, providing visibility for close to two years ahead. Coupled with a healthy balance sheet with low level of borrowings, Coastal Group will continue to operate from a position of strength.</t>
  </si>
  <si>
    <t>Moving forward, Coastal Group has increased optimism of securing new contracts to add to its vessel sales order book especially in the OSVs category, as well as reaping recurrent returns from its chartering division through optimal deployment of the Group's fleet in energy transportation and in various oil and gas support services.</t>
  </si>
  <si>
    <t>Barring any significant unforeseen circumstances, the Group’s performance outlook for the remainder of the year is expected to remain satisfactory.</t>
  </si>
  <si>
    <t>With renewed domestic and regional demand from oil and gas and related services as well as commodity transportation sectors, the Group will continue to strategically invest both internal and external funds into its vessel building programme intended for eventual sale and also for its fleet development for charter purposes.</t>
  </si>
  <si>
    <t>As announced on 10 February 2009, 12 February 2009 and 3 September 2009, the Company's wholly-owned subsidiary, Pleasant Engineering Sdn Bhd ("PESB"), a party to a Shipbuilding Contract ("Contract") with PT Internusa Hasta Buana ("PTIHB") for a unit of 26m twin screw tugboat ("Vessel"), had on 6 Feburary 2009 received a Notice of Arbitration from PTIHB in connection with the commencement of arbitration proceedings against PESB. The arbitration proceedings was instigated following dispute on PTIHB's termination of the Contract on 1 December 2008 on the alleged delay by PESB in completing the construction of the Vessel latest by 30 November 2008. PTIHB's total claim against PESB was for the refund of the sum of SGD460,920, being 20% down payments made by PTIHB under the Contract, together with interest earned thereon. On 2 September 2009 a Preliminary Meeting was called by order of the Arbitral Tribunal to lay down the matters of procedure and the timeline of proceedings for compliance. Pursuant to the said Preliminary Meeting, the date of the hearing has been scheduled tentatively on 22 and 23 February 2010.</t>
  </si>
  <si>
    <t xml:space="preserve">    dividend and a 7.5% single tier dividend (or 2.4 sen per </t>
  </si>
  <si>
    <t xml:space="preserve"> - Special dividend of 3% tax exempt (or 0.6 sen per </t>
  </si>
  <si>
    <t xml:space="preserve">The debt-equity ratio of the Group has reduced to 0.24 from 0.352 of last quarter. The reduction was mainly due to repayment of short term borrowings and lesser draw down of credit facilities. Internally generated funds derived from operations were utilised to sustain the Group's working capital requirements during the quarter under review. </t>
  </si>
  <si>
    <t>Subsequent to 30 September 2009, the Company issued 103,600 new ordinary shares of RM0.20 each for cash pursuant to the Company's ESOS at an exercise price of RM0.51 per ordinary share.</t>
  </si>
  <si>
    <t>Amid fledgling recovery in regional economies and industrial production, the International Energy Agency has recently revised up its forecast for oil demand for 2010. With crude price steadily resurging and hovering close to USD80 per barrel since hitting a trough in early 2009, previously shelved exploration and production projects are making a gradual return on the back of revival in capital expenditures by oil companies.</t>
  </si>
</sst>
</file>

<file path=xl/styles.xml><?xml version="1.0" encoding="utf-8"?>
<styleSheet xmlns="http://schemas.openxmlformats.org/spreadsheetml/2006/main">
  <numFmts count="4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 numFmtId="199" formatCode="_(* #,##0.0_);_(* \(#,##0.0\);_(* &quot;-&quot;?_);_(@_)"/>
    <numFmt numFmtId="200" formatCode="#,##0.000_);\(#,##0.000\)"/>
  </numFmts>
  <fonts count="49">
    <font>
      <sz val="10"/>
      <name val="Arial"/>
      <family val="0"/>
    </font>
    <font>
      <sz val="10"/>
      <name val="Times New Roman"/>
      <family val="1"/>
    </font>
    <font>
      <b/>
      <sz val="12"/>
      <name val="Times New Roman"/>
      <family val="1"/>
    </font>
    <font>
      <b/>
      <sz val="10"/>
      <name val="Times New Roman"/>
      <family val="1"/>
    </font>
    <font>
      <b/>
      <u val="single"/>
      <sz val="10"/>
      <name val="Times New Roman"/>
      <family val="1"/>
    </font>
    <font>
      <u val="single"/>
      <sz val="10"/>
      <color indexed="12"/>
      <name val="Arial"/>
      <family val="2"/>
    </font>
    <font>
      <u val="single"/>
      <sz val="10"/>
      <color indexed="36"/>
      <name val="Arial"/>
      <family val="2"/>
    </font>
    <font>
      <b/>
      <sz val="10"/>
      <name val="Arial"/>
      <family val="2"/>
    </font>
    <font>
      <sz val="10"/>
      <color indexed="10"/>
      <name val="Times New Roman"/>
      <family val="1"/>
    </font>
    <font>
      <sz val="11"/>
      <name val="Times New Roman"/>
      <family val="1"/>
    </font>
    <font>
      <b/>
      <sz val="11"/>
      <name val="Times New Roman"/>
      <family val="1"/>
    </font>
    <font>
      <sz val="11"/>
      <name val="Arial"/>
      <family val="2"/>
    </font>
    <font>
      <b/>
      <i/>
      <sz val="11"/>
      <name val="Times New Roman"/>
      <family val="1"/>
    </font>
    <font>
      <i/>
      <sz val="11"/>
      <name val="Times New Roman"/>
      <family val="1"/>
    </font>
    <font>
      <i/>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6">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0" xfId="0" applyNumberFormat="1" applyFont="1" applyBorder="1" applyAlignment="1">
      <alignment/>
    </xf>
    <xf numFmtId="37" fontId="1" fillId="0" borderId="11" xfId="0" applyNumberFormat="1" applyFont="1" applyBorder="1" applyAlignment="1">
      <alignment/>
    </xf>
    <xf numFmtId="37" fontId="1" fillId="0" borderId="0" xfId="0" applyNumberFormat="1" applyFont="1" applyBorder="1" applyAlignment="1">
      <alignment horizontal="center"/>
    </xf>
    <xf numFmtId="37" fontId="1" fillId="0" borderId="0" xfId="0" applyNumberFormat="1" applyFont="1" applyAlignment="1">
      <alignment horizontal="center"/>
    </xf>
    <xf numFmtId="180" fontId="1" fillId="0" borderId="0" xfId="42" applyNumberFormat="1" applyFont="1" applyAlignment="1">
      <alignment/>
    </xf>
    <xf numFmtId="180" fontId="1" fillId="0" borderId="0" xfId="42" applyNumberFormat="1" applyFont="1" applyAlignment="1">
      <alignment horizontal="center"/>
    </xf>
    <xf numFmtId="180" fontId="1" fillId="0" borderId="10" xfId="42" applyNumberFormat="1" applyFont="1" applyBorder="1" applyAlignment="1">
      <alignment/>
    </xf>
    <xf numFmtId="180" fontId="1" fillId="0" borderId="12" xfId="42" applyNumberFormat="1" applyFont="1" applyBorder="1" applyAlignment="1">
      <alignment/>
    </xf>
    <xf numFmtId="180" fontId="1" fillId="0" borderId="11" xfId="42" applyNumberFormat="1" applyFont="1" applyBorder="1" applyAlignment="1">
      <alignment/>
    </xf>
    <xf numFmtId="180" fontId="1" fillId="0" borderId="0" xfId="42" applyNumberFormat="1" applyFont="1" applyBorder="1" applyAlignment="1">
      <alignment/>
    </xf>
    <xf numFmtId="180" fontId="1" fillId="0" borderId="0" xfId="42" applyNumberFormat="1" applyFont="1" applyBorder="1" applyAlignment="1">
      <alignment horizontal="center"/>
    </xf>
    <xf numFmtId="180" fontId="1" fillId="0" borderId="13" xfId="42" applyNumberFormat="1" applyFont="1" applyBorder="1" applyAlignment="1">
      <alignment horizontal="center"/>
    </xf>
    <xf numFmtId="0" fontId="1" fillId="0" borderId="0" xfId="0" applyFont="1" applyAlignment="1">
      <alignment/>
    </xf>
    <xf numFmtId="37" fontId="1" fillId="0" borderId="14" xfId="0" applyNumberFormat="1" applyFont="1" applyBorder="1" applyAlignment="1">
      <alignment horizontal="center"/>
    </xf>
    <xf numFmtId="0" fontId="3" fillId="0" borderId="0" xfId="0" applyFont="1" applyAlignment="1">
      <alignment/>
    </xf>
    <xf numFmtId="180" fontId="1" fillId="0" borderId="15" xfId="42" applyNumberFormat="1" applyFont="1" applyBorder="1" applyAlignment="1">
      <alignment/>
    </xf>
    <xf numFmtId="37" fontId="1" fillId="0" borderId="15" xfId="0" applyNumberFormat="1" applyFont="1" applyBorder="1" applyAlignment="1">
      <alignment/>
    </xf>
    <xf numFmtId="37" fontId="1" fillId="0" borderId="12"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42" applyNumberFormat="1" applyFont="1" applyBorder="1" applyAlignment="1">
      <alignment horizontal="right"/>
    </xf>
    <xf numFmtId="0" fontId="1" fillId="0" borderId="10" xfId="0" applyFont="1" applyBorder="1" applyAlignment="1">
      <alignment horizontal="center"/>
    </xf>
    <xf numFmtId="180" fontId="1" fillId="0" borderId="16" xfId="42" applyNumberFormat="1" applyFont="1" applyBorder="1" applyAlignment="1">
      <alignment horizontal="center"/>
    </xf>
    <xf numFmtId="180" fontId="1" fillId="0" borderId="15" xfId="42" applyNumberFormat="1" applyFont="1" applyBorder="1" applyAlignment="1">
      <alignment horizontal="center"/>
    </xf>
    <xf numFmtId="0" fontId="1" fillId="0" borderId="17" xfId="0" applyFont="1" applyBorder="1" applyAlignment="1">
      <alignment/>
    </xf>
    <xf numFmtId="0" fontId="1" fillId="0" borderId="15" xfId="0" applyFont="1" applyBorder="1" applyAlignment="1">
      <alignment horizontal="center"/>
    </xf>
    <xf numFmtId="37" fontId="1" fillId="0" borderId="18" xfId="0" applyNumberFormat="1" applyFont="1" applyBorder="1" applyAlignment="1">
      <alignment horizontal="center"/>
    </xf>
    <xf numFmtId="0" fontId="3" fillId="0" borderId="0" xfId="0" applyFont="1" applyAlignment="1">
      <alignment horizontal="center"/>
    </xf>
    <xf numFmtId="0" fontId="1" fillId="0" borderId="0" xfId="0" applyFont="1" applyAlignment="1" quotePrefix="1">
      <alignment horizontal="center"/>
    </xf>
    <xf numFmtId="0" fontId="1" fillId="0" borderId="19" xfId="0" applyFont="1" applyBorder="1" applyAlignment="1">
      <alignment horizontal="center"/>
    </xf>
    <xf numFmtId="182" fontId="1" fillId="0" borderId="20" xfId="42" applyNumberFormat="1" applyFont="1" applyBorder="1" applyAlignment="1">
      <alignment/>
    </xf>
    <xf numFmtId="39" fontId="1" fillId="0" borderId="0" xfId="0" applyNumberFormat="1" applyFont="1" applyAlignment="1">
      <alignment/>
    </xf>
    <xf numFmtId="180" fontId="1" fillId="0" borderId="11" xfId="0" applyNumberFormat="1" applyFont="1" applyBorder="1" applyAlignment="1">
      <alignment/>
    </xf>
    <xf numFmtId="180" fontId="1" fillId="0" borderId="0" xfId="42" applyNumberFormat="1" applyFont="1" applyAlignment="1">
      <alignment horizontal="right"/>
    </xf>
    <xf numFmtId="37" fontId="1" fillId="0" borderId="0" xfId="0" applyNumberFormat="1" applyFont="1" applyAlignment="1">
      <alignment horizontal="right"/>
    </xf>
    <xf numFmtId="197" fontId="1" fillId="0" borderId="0" xfId="42" applyNumberFormat="1" applyFont="1" applyAlignment="1">
      <alignment horizontal="right"/>
    </xf>
    <xf numFmtId="37" fontId="1" fillId="0" borderId="21" xfId="0" applyNumberFormat="1" applyFont="1" applyBorder="1" applyAlignment="1">
      <alignment horizontal="center"/>
    </xf>
    <xf numFmtId="37" fontId="1" fillId="0" borderId="12" xfId="42" applyNumberFormat="1" applyFont="1" applyBorder="1" applyAlignment="1">
      <alignment/>
    </xf>
    <xf numFmtId="180" fontId="1" fillId="0" borderId="0" xfId="0" applyNumberFormat="1" applyFont="1" applyBorder="1" applyAlignment="1">
      <alignment/>
    </xf>
    <xf numFmtId="0" fontId="4" fillId="0" borderId="0" xfId="0" applyFont="1" applyAlignment="1">
      <alignment/>
    </xf>
    <xf numFmtId="200" fontId="1" fillId="0" borderId="0" xfId="0" applyNumberFormat="1" applyFont="1" applyAlignment="1">
      <alignment/>
    </xf>
    <xf numFmtId="37" fontId="1" fillId="0" borderId="0" xfId="0" applyNumberFormat="1" applyFont="1" applyFill="1" applyAlignment="1">
      <alignment/>
    </xf>
    <xf numFmtId="43" fontId="1" fillId="0" borderId="20" xfId="42" applyFont="1" applyBorder="1" applyAlignment="1">
      <alignment horizontal="right"/>
    </xf>
    <xf numFmtId="43" fontId="1" fillId="0" borderId="0" xfId="42" applyFont="1" applyBorder="1" applyAlignment="1">
      <alignment horizontal="right"/>
    </xf>
    <xf numFmtId="43" fontId="1" fillId="0" borderId="0" xfId="42" applyFont="1" applyAlignment="1">
      <alignment horizontal="right"/>
    </xf>
    <xf numFmtId="37" fontId="1" fillId="0" borderId="0" xfId="0" applyNumberFormat="1" applyFont="1" applyFill="1" applyAlignment="1">
      <alignment horizontal="center"/>
    </xf>
    <xf numFmtId="37" fontId="1" fillId="0" borderId="0" xfId="0" applyNumberFormat="1" applyFont="1" applyFill="1" applyAlignment="1">
      <alignment horizontal="right"/>
    </xf>
    <xf numFmtId="37" fontId="1" fillId="0" borderId="0" xfId="0" applyNumberFormat="1" applyFont="1" applyFill="1" applyBorder="1" applyAlignment="1">
      <alignment/>
    </xf>
    <xf numFmtId="37" fontId="1" fillId="0" borderId="10" xfId="0" applyNumberFormat="1" applyFont="1" applyFill="1" applyBorder="1" applyAlignment="1">
      <alignment/>
    </xf>
    <xf numFmtId="200" fontId="1" fillId="0" borderId="0" xfId="0" applyNumberFormat="1" applyFont="1" applyFill="1" applyAlignment="1">
      <alignment/>
    </xf>
    <xf numFmtId="37" fontId="1" fillId="0" borderId="11" xfId="0" applyNumberFormat="1" applyFont="1" applyFill="1" applyBorder="1" applyAlignment="1">
      <alignment/>
    </xf>
    <xf numFmtId="39" fontId="1" fillId="0" borderId="0" xfId="0" applyNumberFormat="1" applyFont="1" applyFill="1" applyAlignment="1">
      <alignment/>
    </xf>
    <xf numFmtId="43" fontId="1" fillId="0" borderId="20" xfId="42" applyFont="1" applyFill="1" applyBorder="1" applyAlignment="1">
      <alignment horizontal="right"/>
    </xf>
    <xf numFmtId="0" fontId="1" fillId="0" borderId="22" xfId="0" applyFont="1" applyBorder="1" applyAlignment="1">
      <alignment horizontal="center"/>
    </xf>
    <xf numFmtId="37" fontId="1" fillId="0" borderId="20" xfId="0" applyNumberFormat="1" applyFont="1" applyBorder="1" applyAlignment="1">
      <alignment/>
    </xf>
    <xf numFmtId="180" fontId="3" fillId="0" borderId="0" xfId="42" applyNumberFormat="1" applyFont="1" applyAlignment="1">
      <alignment horizontal="center" wrapText="1"/>
    </xf>
    <xf numFmtId="0" fontId="7" fillId="0" borderId="0" xfId="0" applyFont="1" applyAlignment="1">
      <alignment horizontal="center" wrapText="1"/>
    </xf>
    <xf numFmtId="37" fontId="2" fillId="0" borderId="0" xfId="0" applyNumberFormat="1" applyFont="1" applyAlignment="1">
      <alignment/>
    </xf>
    <xf numFmtId="180" fontId="1" fillId="0" borderId="0" xfId="0" applyNumberFormat="1" applyFont="1" applyAlignment="1">
      <alignment/>
    </xf>
    <xf numFmtId="0" fontId="9" fillId="0" borderId="0" xfId="0" applyFont="1" applyAlignment="1">
      <alignment wrapText="1"/>
    </xf>
    <xf numFmtId="0" fontId="10" fillId="0" borderId="0" xfId="0" applyFont="1" applyAlignment="1">
      <alignment vertical="top"/>
    </xf>
    <xf numFmtId="37" fontId="10" fillId="0" borderId="0" xfId="0" applyNumberFormat="1" applyFont="1" applyAlignment="1">
      <alignment/>
    </xf>
    <xf numFmtId="0" fontId="11" fillId="0" borderId="0" xfId="0" applyFont="1" applyAlignment="1">
      <alignment/>
    </xf>
    <xf numFmtId="0" fontId="9" fillId="0" borderId="0" xfId="0" applyFont="1" applyAlignment="1">
      <alignment vertical="top"/>
    </xf>
    <xf numFmtId="0" fontId="9" fillId="0" borderId="0" xfId="0" applyFont="1" applyAlignment="1">
      <alignment/>
    </xf>
    <xf numFmtId="180" fontId="9" fillId="0" borderId="0" xfId="42" applyNumberFormat="1" applyFont="1" applyAlignment="1">
      <alignment/>
    </xf>
    <xf numFmtId="0" fontId="10" fillId="0" borderId="0" xfId="0" applyFont="1" applyAlignment="1">
      <alignment wrapText="1"/>
    </xf>
    <xf numFmtId="0" fontId="9" fillId="0" borderId="0" xfId="0" applyFont="1" applyAlignment="1">
      <alignment horizontal="left" vertical="top"/>
    </xf>
    <xf numFmtId="0" fontId="9" fillId="0" borderId="0" xfId="0" applyFont="1" applyAlignment="1">
      <alignment horizontal="left" wrapText="1"/>
    </xf>
    <xf numFmtId="0" fontId="9" fillId="0" borderId="0" xfId="0" applyFont="1" applyAlignment="1">
      <alignment horizontal="justify" wrapText="1"/>
    </xf>
    <xf numFmtId="0" fontId="9" fillId="0" borderId="0" xfId="0" applyFont="1" applyAlignment="1">
      <alignment horizontal="justify" vertical="center" wrapText="1"/>
    </xf>
    <xf numFmtId="0" fontId="9" fillId="0" borderId="0" xfId="0" applyFont="1" applyAlignment="1">
      <alignment horizontal="justify"/>
    </xf>
    <xf numFmtId="0" fontId="9" fillId="0" borderId="0" xfId="0" applyFont="1" applyFill="1" applyAlignment="1">
      <alignment horizontal="left" vertical="top"/>
    </xf>
    <xf numFmtId="0" fontId="9" fillId="0" borderId="0" xfId="0" applyFont="1" applyFill="1" applyAlignment="1">
      <alignment wrapText="1"/>
    </xf>
    <xf numFmtId="0" fontId="11" fillId="0" borderId="0" xfId="0" applyFont="1" applyFill="1" applyAlignment="1">
      <alignment/>
    </xf>
    <xf numFmtId="0" fontId="9" fillId="0" borderId="0" xfId="0" applyFont="1" applyFill="1" applyAlignment="1">
      <alignment horizontal="justify" vertical="center" wrapText="1"/>
    </xf>
    <xf numFmtId="0" fontId="9" fillId="0" borderId="0" xfId="0" applyFont="1" applyFill="1" applyAlignment="1">
      <alignment horizontal="justify"/>
    </xf>
    <xf numFmtId="0" fontId="9" fillId="0" borderId="0" xfId="0" applyFont="1" applyFill="1" applyAlignment="1">
      <alignment horizontal="justify" vertical="top"/>
    </xf>
    <xf numFmtId="0" fontId="9" fillId="0" borderId="0" xfId="0" applyFont="1" applyAlignment="1">
      <alignment horizontal="justify" vertical="top"/>
    </xf>
    <xf numFmtId="0" fontId="10" fillId="0" borderId="0" xfId="0" applyFont="1" applyAlignment="1">
      <alignment horizontal="justify"/>
    </xf>
    <xf numFmtId="0" fontId="9" fillId="0" borderId="0" xfId="0" applyFont="1" applyAlignment="1">
      <alignment horizontal="justify" vertical="top" wrapText="1"/>
    </xf>
    <xf numFmtId="0" fontId="9" fillId="0" borderId="0" xfId="0" applyFont="1" applyAlignment="1">
      <alignment horizontal="right" vertical="top" wrapText="1"/>
    </xf>
    <xf numFmtId="180" fontId="9" fillId="0" borderId="0" xfId="42" applyNumberFormat="1" applyFont="1" applyFill="1" applyAlignment="1">
      <alignment horizontal="justify" vertical="center" wrapText="1"/>
    </xf>
    <xf numFmtId="180" fontId="9" fillId="0" borderId="11" xfId="42" applyNumberFormat="1" applyFont="1" applyFill="1" applyBorder="1" applyAlignment="1">
      <alignment horizontal="justify" vertical="center" wrapText="1"/>
    </xf>
    <xf numFmtId="180" fontId="9" fillId="0" borderId="0" xfId="42" applyNumberFormat="1" applyFont="1" applyBorder="1" applyAlignment="1">
      <alignment horizontal="justify" vertical="center" wrapText="1"/>
    </xf>
    <xf numFmtId="0" fontId="9" fillId="0" borderId="0" xfId="0" applyFont="1" applyAlignment="1">
      <alignment horizontal="left"/>
    </xf>
    <xf numFmtId="0" fontId="9" fillId="0" borderId="0" xfId="0" applyFont="1" applyAlignment="1">
      <alignment horizontal="right"/>
    </xf>
    <xf numFmtId="180" fontId="9" fillId="0" borderId="0" xfId="42" applyNumberFormat="1" applyFont="1" applyBorder="1" applyAlignment="1">
      <alignment horizontal="left"/>
    </xf>
    <xf numFmtId="180" fontId="9" fillId="0" borderId="0" xfId="42" applyNumberFormat="1" applyFont="1" applyBorder="1" applyAlignment="1">
      <alignment/>
    </xf>
    <xf numFmtId="180" fontId="9" fillId="0" borderId="11" xfId="0" applyNumberFormat="1" applyFont="1" applyBorder="1" applyAlignment="1">
      <alignment horizontal="left"/>
    </xf>
    <xf numFmtId="0" fontId="9" fillId="0" borderId="0" xfId="0" applyFont="1" applyAlignment="1">
      <alignment horizontal="right" wrapText="1"/>
    </xf>
    <xf numFmtId="0" fontId="12" fillId="0" borderId="0" xfId="0" applyFont="1" applyAlignment="1">
      <alignment wrapText="1"/>
    </xf>
    <xf numFmtId="37" fontId="9" fillId="0" borderId="0" xfId="0" applyNumberFormat="1" applyFont="1" applyAlignment="1">
      <alignment wrapText="1"/>
    </xf>
    <xf numFmtId="180" fontId="9" fillId="0" borderId="0" xfId="42" applyNumberFormat="1" applyFont="1" applyFill="1" applyAlignment="1">
      <alignment wrapText="1"/>
    </xf>
    <xf numFmtId="180" fontId="9" fillId="0" borderId="10" xfId="42" applyNumberFormat="1" applyFont="1" applyFill="1" applyBorder="1" applyAlignment="1">
      <alignment wrapText="1"/>
    </xf>
    <xf numFmtId="0" fontId="9" fillId="0" borderId="0" xfId="0" applyFont="1" applyAlignment="1" quotePrefix="1">
      <alignment wrapText="1"/>
    </xf>
    <xf numFmtId="180" fontId="9" fillId="0" borderId="11" xfId="42" applyNumberFormat="1" applyFont="1" applyFill="1" applyBorder="1" applyAlignment="1">
      <alignment wrapText="1"/>
    </xf>
    <xf numFmtId="180" fontId="9" fillId="0" borderId="0" xfId="42" applyNumberFormat="1" applyFont="1" applyFill="1" applyBorder="1" applyAlignment="1">
      <alignment wrapText="1"/>
    </xf>
    <xf numFmtId="180" fontId="9" fillId="0" borderId="0" xfId="42" applyNumberFormat="1" applyFont="1" applyBorder="1" applyAlignment="1">
      <alignment wrapText="1"/>
    </xf>
    <xf numFmtId="37" fontId="9" fillId="0" borderId="0" xfId="0" applyNumberFormat="1" applyFont="1" applyBorder="1" applyAlignment="1">
      <alignment wrapText="1"/>
    </xf>
    <xf numFmtId="0" fontId="10" fillId="0" borderId="0" xfId="0" applyFont="1" applyFill="1" applyAlignment="1">
      <alignment horizontal="justify"/>
    </xf>
    <xf numFmtId="0" fontId="9" fillId="0" borderId="0" xfId="0" applyFont="1" applyFill="1" applyAlignment="1">
      <alignment horizontal="justify" wrapText="1"/>
    </xf>
    <xf numFmtId="0" fontId="9" fillId="0" borderId="0" xfId="0" applyFont="1" applyFill="1" applyAlignment="1">
      <alignment horizontal="justify" vertical="top" wrapText="1"/>
    </xf>
    <xf numFmtId="43" fontId="9" fillId="0" borderId="0" xfId="42" applyFont="1" applyBorder="1" applyAlignment="1">
      <alignment horizontal="right"/>
    </xf>
    <xf numFmtId="180" fontId="9" fillId="0" borderId="0" xfId="42" applyNumberFormat="1" applyFont="1" applyAlignment="1">
      <alignment horizontal="justify" wrapText="1"/>
    </xf>
    <xf numFmtId="43" fontId="9" fillId="0" borderId="0" xfId="42" applyFont="1" applyAlignment="1">
      <alignment horizontal="right" wrapText="1"/>
    </xf>
    <xf numFmtId="0" fontId="9" fillId="0" borderId="0" xfId="0" applyFont="1" applyFill="1" applyAlignment="1">
      <alignment horizontal="right" wrapText="1"/>
    </xf>
    <xf numFmtId="41" fontId="9" fillId="0" borderId="0" xfId="42" applyNumberFormat="1" applyFont="1" applyFill="1" applyBorder="1" applyAlignment="1">
      <alignment horizontal="right"/>
    </xf>
    <xf numFmtId="3" fontId="9" fillId="0" borderId="0" xfId="42" applyNumberFormat="1" applyFont="1" applyFill="1" applyBorder="1" applyAlignment="1">
      <alignment horizontal="right"/>
    </xf>
    <xf numFmtId="41" fontId="9" fillId="0" borderId="20" xfId="42" applyNumberFormat="1" applyFont="1" applyFill="1" applyBorder="1" applyAlignment="1">
      <alignment horizontal="right"/>
    </xf>
    <xf numFmtId="0" fontId="13" fillId="0" borderId="0" xfId="0" applyFont="1" applyAlignment="1">
      <alignment horizontal="justify"/>
    </xf>
    <xf numFmtId="180" fontId="9" fillId="0" borderId="0" xfId="42" applyNumberFormat="1" applyFont="1" applyAlignment="1">
      <alignment horizontal="justify"/>
    </xf>
    <xf numFmtId="180" fontId="9" fillId="0" borderId="0" xfId="42" applyNumberFormat="1" applyFont="1" applyBorder="1" applyAlignment="1">
      <alignment horizontal="justify"/>
    </xf>
    <xf numFmtId="180" fontId="9" fillId="0" borderId="20" xfId="42" applyNumberFormat="1" applyFont="1" applyBorder="1" applyAlignment="1">
      <alignment horizontal="justify"/>
    </xf>
    <xf numFmtId="0" fontId="10" fillId="0" borderId="0" xfId="0" applyFont="1" applyFill="1" applyAlignment="1">
      <alignment horizontal="justify" vertical="top"/>
    </xf>
    <xf numFmtId="0" fontId="11" fillId="0" borderId="0" xfId="0" applyFont="1" applyFill="1" applyAlignment="1">
      <alignment horizontal="justify" vertical="top"/>
    </xf>
    <xf numFmtId="0" fontId="9" fillId="0" borderId="0" xfId="0" applyFont="1" applyFill="1" applyAlignment="1">
      <alignment horizontal="left" vertical="top" wrapText="1"/>
    </xf>
    <xf numFmtId="0" fontId="14" fillId="0" borderId="0" xfId="0" applyFont="1" applyFill="1" applyAlignment="1">
      <alignment horizontal="justify" vertical="center" wrapText="1"/>
    </xf>
    <xf numFmtId="0" fontId="9" fillId="0" borderId="0" xfId="0" applyNumberFormat="1" applyFont="1" applyFill="1" applyAlignment="1">
      <alignment horizontal="justify" vertical="top" wrapText="1"/>
    </xf>
    <xf numFmtId="0" fontId="14" fillId="0" borderId="0" xfId="0" applyFont="1" applyFill="1" applyAlignment="1">
      <alignment horizontal="justify" vertical="top" wrapText="1"/>
    </xf>
    <xf numFmtId="0" fontId="9" fillId="0" borderId="0" xfId="0" applyFont="1" applyAlignment="1">
      <alignment horizontal="left" vertical="justify"/>
    </xf>
    <xf numFmtId="0" fontId="9" fillId="0" borderId="0" xfId="0" applyFont="1" applyAlignment="1">
      <alignment horizontal="justify" vertical="justify" wrapText="1"/>
    </xf>
    <xf numFmtId="0" fontId="11" fillId="0" borderId="0" xfId="0" applyFont="1" applyAlignment="1">
      <alignment horizontal="justify" vertical="justify"/>
    </xf>
    <xf numFmtId="0" fontId="9" fillId="0" borderId="0" xfId="0" applyFont="1" applyFill="1" applyAlignment="1">
      <alignment horizontal="left" vertical="center"/>
    </xf>
    <xf numFmtId="0" fontId="10" fillId="0" borderId="0" xfId="0" applyFont="1" applyFill="1" applyAlignment="1">
      <alignment horizontal="justify" vertical="center"/>
    </xf>
    <xf numFmtId="0" fontId="11" fillId="0" borderId="0" xfId="0" applyFont="1" applyAlignment="1">
      <alignment horizontal="justify" vertical="top"/>
    </xf>
    <xf numFmtId="0" fontId="10" fillId="0" borderId="0" xfId="0" applyFont="1" applyFill="1" applyAlignment="1">
      <alignment wrapText="1"/>
    </xf>
    <xf numFmtId="0" fontId="9" fillId="0" borderId="0" xfId="0" applyFont="1" applyAlignment="1">
      <alignment horizontal="left" vertical="top" wrapText="1"/>
    </xf>
    <xf numFmtId="180" fontId="9" fillId="0" borderId="11" xfId="42" applyNumberFormat="1" applyFont="1" applyBorder="1" applyAlignment="1">
      <alignment wrapText="1"/>
    </xf>
    <xf numFmtId="0" fontId="11" fillId="0" borderId="0" xfId="0" applyFont="1" applyAlignment="1">
      <alignment/>
    </xf>
    <xf numFmtId="0" fontId="9" fillId="0" borderId="0" xfId="0" applyFont="1" applyAlignment="1" quotePrefix="1">
      <alignment horizontal="justify" vertical="top"/>
    </xf>
    <xf numFmtId="0" fontId="11" fillId="0" borderId="0" xfId="0" applyFont="1" applyFill="1" applyAlignment="1">
      <alignment horizontal="justify" vertical="top" wrapText="1"/>
    </xf>
    <xf numFmtId="0" fontId="10" fillId="0" borderId="0" xfId="0" applyFont="1" applyAlignment="1">
      <alignment/>
    </xf>
    <xf numFmtId="37" fontId="9" fillId="0" borderId="0" xfId="0" applyNumberFormat="1" applyFont="1" applyFill="1" applyAlignment="1">
      <alignment wrapText="1"/>
    </xf>
    <xf numFmtId="37" fontId="9" fillId="0" borderId="11" xfId="0" applyNumberFormat="1" applyFont="1" applyBorder="1" applyAlignment="1">
      <alignment wrapText="1"/>
    </xf>
    <xf numFmtId="0" fontId="9" fillId="0" borderId="0" xfId="0" applyFont="1" applyFill="1" applyAlignment="1">
      <alignment horizontal="left" wrapText="1"/>
    </xf>
    <xf numFmtId="0" fontId="14" fillId="0" borderId="0" xfId="0" applyFont="1" applyAlignment="1">
      <alignment/>
    </xf>
    <xf numFmtId="0" fontId="13" fillId="0" borderId="0" xfId="0" applyFont="1" applyAlignment="1">
      <alignment wrapText="1"/>
    </xf>
    <xf numFmtId="2" fontId="9" fillId="0" borderId="0" xfId="0" applyNumberFormat="1" applyFont="1" applyAlignment="1">
      <alignment wrapText="1"/>
    </xf>
    <xf numFmtId="0" fontId="1" fillId="0" borderId="0" xfId="0" applyFont="1" applyAlignment="1">
      <alignment horizontal="justify" vertical="top" wrapText="1"/>
    </xf>
    <xf numFmtId="37" fontId="3" fillId="0" borderId="0" xfId="0" applyNumberFormat="1" applyFont="1" applyAlignment="1">
      <alignment horizontal="center"/>
    </xf>
    <xf numFmtId="180" fontId="1" fillId="0" borderId="23" xfId="42" applyNumberFormat="1" applyFont="1" applyBorder="1" applyAlignment="1">
      <alignment horizontal="center"/>
    </xf>
    <xf numFmtId="180" fontId="1" fillId="0" borderId="12" xfId="42" applyNumberFormat="1" applyFont="1" applyBorder="1" applyAlignment="1">
      <alignment horizontal="center"/>
    </xf>
    <xf numFmtId="180" fontId="1" fillId="0" borderId="24" xfId="42" applyNumberFormat="1" applyFont="1" applyBorder="1" applyAlignment="1">
      <alignment horizontal="center"/>
    </xf>
    <xf numFmtId="0" fontId="1" fillId="0" borderId="23"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xf>
    <xf numFmtId="0" fontId="1" fillId="0" borderId="0" xfId="0" applyFont="1" applyAlignment="1">
      <alignment horizontal="justify"/>
    </xf>
    <xf numFmtId="180" fontId="3" fillId="0" borderId="0" xfId="42" applyNumberFormat="1" applyFont="1" applyAlignment="1">
      <alignment horizontal="center" wrapText="1"/>
    </xf>
    <xf numFmtId="0" fontId="7" fillId="0" borderId="0" xfId="0" applyFont="1" applyAlignment="1">
      <alignment horizontal="center" wrapText="1"/>
    </xf>
    <xf numFmtId="0" fontId="1"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10" fillId="0" borderId="0" xfId="0" applyFont="1" applyAlignment="1">
      <alignment horizontal="left" vertical="top"/>
    </xf>
    <xf numFmtId="0" fontId="9" fillId="0" borderId="0" xfId="0" applyFont="1" applyFill="1" applyAlignment="1">
      <alignment horizontal="justify" vertical="top" wrapText="1"/>
    </xf>
    <xf numFmtId="0" fontId="11" fillId="0" borderId="0" xfId="0" applyFont="1" applyFill="1" applyAlignment="1">
      <alignment horizontal="justify" vertical="top" wrapText="1"/>
    </xf>
    <xf numFmtId="0" fontId="9" fillId="0" borderId="0" xfId="0" applyFont="1" applyAlignment="1">
      <alignment horizontal="justify" vertical="top" wrapText="1"/>
    </xf>
    <xf numFmtId="0" fontId="9" fillId="0" borderId="0" xfId="0" applyFont="1" applyFill="1" applyAlignment="1">
      <alignment horizontal="justify" wrapText="1"/>
    </xf>
    <xf numFmtId="0" fontId="11" fillId="0" borderId="0" xfId="0" applyFont="1" applyAlignment="1">
      <alignment horizontal="justify" vertical="center" wrapText="1"/>
    </xf>
    <xf numFmtId="0" fontId="9" fillId="0" borderId="0" xfId="0" applyFont="1" applyAlignment="1">
      <alignment horizontal="justify" vertical="top"/>
    </xf>
    <xf numFmtId="0" fontId="10" fillId="0" borderId="0" xfId="0" applyFont="1" applyAlignment="1">
      <alignment horizontal="left"/>
    </xf>
    <xf numFmtId="0" fontId="9" fillId="0" borderId="0" xfId="0" applyFont="1" applyFill="1" applyAlignment="1">
      <alignment horizontal="justify" vertical="center" wrapText="1"/>
    </xf>
    <xf numFmtId="0" fontId="10" fillId="0" borderId="0" xfId="0" applyFont="1" applyFill="1" applyAlignment="1">
      <alignment horizontal="justify" wrapText="1"/>
    </xf>
    <xf numFmtId="0" fontId="11" fillId="0" borderId="0" xfId="0" applyFont="1" applyFill="1" applyAlignment="1">
      <alignment horizontal="justify" wrapText="1"/>
    </xf>
    <xf numFmtId="0" fontId="9" fillId="0" borderId="0" xfId="0" applyFont="1" applyAlignment="1">
      <alignment horizontal="justify"/>
    </xf>
    <xf numFmtId="0" fontId="9" fillId="0" borderId="0" xfId="0" applyFont="1" applyAlignment="1">
      <alignment horizontal="justify" vertical="center"/>
    </xf>
    <xf numFmtId="0" fontId="9" fillId="0" borderId="0" xfId="0" applyFont="1" applyAlignment="1">
      <alignment horizontal="left"/>
    </xf>
    <xf numFmtId="0" fontId="9" fillId="0" borderId="0" xfId="0" applyFont="1" applyFill="1" applyAlignment="1">
      <alignment horizontal="justify"/>
    </xf>
    <xf numFmtId="0" fontId="9" fillId="0" borderId="0" xfId="0" applyFont="1" applyAlignment="1">
      <alignment horizontal="left" wrapText="1"/>
    </xf>
    <xf numFmtId="0" fontId="9" fillId="0" borderId="0" xfId="0" applyFont="1" applyAlignment="1">
      <alignment horizontal="justify" wrapText="1"/>
    </xf>
    <xf numFmtId="0" fontId="11" fillId="0" borderId="0" xfId="0" applyFont="1" applyAlignment="1">
      <alignment wrapText="1"/>
    </xf>
    <xf numFmtId="0" fontId="9" fillId="0" borderId="0" xfId="0" applyNumberFormat="1" applyFont="1" applyFill="1" applyAlignment="1">
      <alignment horizontal="justify" vertical="top" wrapText="1"/>
    </xf>
    <xf numFmtId="0" fontId="9" fillId="0" borderId="0" xfId="0" applyFont="1" applyAlignment="1">
      <alignment horizontal="center"/>
    </xf>
    <xf numFmtId="0" fontId="9" fillId="0" borderId="0" xfId="0" applyFont="1" applyFill="1" applyAlignment="1">
      <alignment horizontal="justify" vertical="top"/>
    </xf>
    <xf numFmtId="0" fontId="9" fillId="0" borderId="0" xfId="0" applyFont="1" applyFill="1" applyAlignment="1" quotePrefix="1">
      <alignment horizontal="justify" vertical="top"/>
    </xf>
    <xf numFmtId="0" fontId="9" fillId="0" borderId="0" xfId="0" applyNumberFormat="1" applyFont="1" applyAlignment="1">
      <alignment horizontal="justify" vertical="justify" wrapText="1"/>
    </xf>
    <xf numFmtId="0" fontId="9"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2"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600075</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0" y="19050"/>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K16" sqref="K16"/>
    </sheetView>
  </sheetViews>
  <sheetFormatPr defaultColWidth="9.140625" defaultRowHeight="12.75"/>
  <cols>
    <col min="1" max="1" width="29.8515625" style="1" customWidth="1"/>
    <col min="2" max="2" width="4.28125" style="26" customWidth="1"/>
    <col min="3" max="3" width="13.28125" style="6" bestFit="1" customWidth="1"/>
    <col min="4" max="4" width="2.28125" style="7" customWidth="1"/>
    <col min="5" max="5" width="13.28125" style="49" bestFit="1" customWidth="1"/>
    <col min="6" max="6" width="2.7109375" style="7" customWidth="1"/>
    <col min="7" max="7" width="13.28125" style="6" bestFit="1" customWidth="1"/>
    <col min="8" max="8" width="2.57421875" style="7" customWidth="1"/>
    <col min="9" max="9" width="13.28125" style="6" bestFit="1" customWidth="1"/>
    <col min="10" max="16384" width="9.140625" style="1" customWidth="1"/>
  </cols>
  <sheetData>
    <row r="1" ht="15.75">
      <c r="I1" s="65"/>
    </row>
    <row r="2" ht="12.75"/>
    <row r="3" ht="12.75"/>
    <row r="4" ht="12.75">
      <c r="A4" s="1" t="s">
        <v>59</v>
      </c>
    </row>
    <row r="6" spans="1:2" ht="12.75">
      <c r="A6" s="22" t="s">
        <v>4</v>
      </c>
      <c r="B6" s="35"/>
    </row>
    <row r="7" ht="12.75">
      <c r="A7" s="1" t="s">
        <v>196</v>
      </c>
    </row>
    <row r="8" ht="12" customHeight="1"/>
    <row r="9" ht="12" customHeight="1"/>
    <row r="10" spans="3:9" ht="12" customHeight="1">
      <c r="C10" s="148" t="s">
        <v>62</v>
      </c>
      <c r="D10" s="148"/>
      <c r="E10" s="148"/>
      <c r="G10" s="148" t="s">
        <v>61</v>
      </c>
      <c r="H10" s="148"/>
      <c r="I10" s="148"/>
    </row>
    <row r="11" spans="3:9" ht="12.75">
      <c r="C11" s="11"/>
      <c r="D11" s="10"/>
      <c r="E11" s="53"/>
      <c r="F11" s="10"/>
      <c r="G11" s="11"/>
      <c r="H11" s="10"/>
      <c r="I11" s="11"/>
    </row>
    <row r="12" spans="3:9" ht="12.75">
      <c r="C12" s="42" t="s">
        <v>52</v>
      </c>
      <c r="D12" s="10"/>
      <c r="E12" s="54" t="s">
        <v>52</v>
      </c>
      <c r="F12" s="10"/>
      <c r="G12" s="54" t="s">
        <v>199</v>
      </c>
      <c r="H12" s="10"/>
      <c r="I12" s="54" t="s">
        <v>199</v>
      </c>
    </row>
    <row r="13" spans="3:9" ht="12.75">
      <c r="C13" s="42" t="s">
        <v>197</v>
      </c>
      <c r="D13" s="10"/>
      <c r="E13" s="42" t="s">
        <v>198</v>
      </c>
      <c r="F13" s="10"/>
      <c r="G13" s="42" t="s">
        <v>197</v>
      </c>
      <c r="H13" s="10"/>
      <c r="I13" s="42" t="s">
        <v>198</v>
      </c>
    </row>
    <row r="14" spans="3:9" s="26" customFormat="1" ht="12.75">
      <c r="C14" s="42" t="s">
        <v>12</v>
      </c>
      <c r="D14" s="10"/>
      <c r="E14" s="54" t="s">
        <v>12</v>
      </c>
      <c r="F14" s="10"/>
      <c r="G14" s="42" t="s">
        <v>12</v>
      </c>
      <c r="H14" s="10"/>
      <c r="I14" s="42" t="s">
        <v>12</v>
      </c>
    </row>
    <row r="15" spans="2:9" s="26" customFormat="1" ht="12.75">
      <c r="B15" s="26" t="s">
        <v>38</v>
      </c>
      <c r="C15" s="42" t="s">
        <v>122</v>
      </c>
      <c r="D15" s="10"/>
      <c r="E15" s="54" t="s">
        <v>122</v>
      </c>
      <c r="F15" s="10"/>
      <c r="G15" s="42" t="s">
        <v>122</v>
      </c>
      <c r="H15" s="10"/>
      <c r="I15" s="42" t="s">
        <v>122</v>
      </c>
    </row>
    <row r="16" spans="1:9" ht="12.75">
      <c r="A16" s="22"/>
      <c r="I16" s="42"/>
    </row>
    <row r="17" spans="1:9" ht="12.75">
      <c r="A17" s="1" t="s">
        <v>5</v>
      </c>
      <c r="B17" s="26">
        <v>9</v>
      </c>
      <c r="C17" s="6">
        <v>140077</v>
      </c>
      <c r="E17" s="6">
        <v>65928</v>
      </c>
      <c r="G17" s="6">
        <v>315178</v>
      </c>
      <c r="I17" s="6">
        <v>236148</v>
      </c>
    </row>
    <row r="18" ht="12.75">
      <c r="E18" s="6"/>
    </row>
    <row r="19" spans="1:9" ht="12.75">
      <c r="A19" s="1" t="s">
        <v>63</v>
      </c>
      <c r="C19" s="7">
        <v>-91292</v>
      </c>
      <c r="E19" s="7">
        <v>-43718</v>
      </c>
      <c r="G19" s="7">
        <v>-204506</v>
      </c>
      <c r="I19" s="7">
        <v>-165276</v>
      </c>
    </row>
    <row r="20" spans="3:9" ht="12.75">
      <c r="C20" s="8"/>
      <c r="E20" s="56"/>
      <c r="G20" s="8"/>
      <c r="I20" s="8"/>
    </row>
    <row r="21" spans="1:9" ht="12.75">
      <c r="A21" s="1" t="s">
        <v>64</v>
      </c>
      <c r="C21" s="6">
        <f>SUM(C17:C19)</f>
        <v>48785</v>
      </c>
      <c r="E21" s="49">
        <f>SUM(E17:E19)</f>
        <v>22210</v>
      </c>
      <c r="G21" s="6">
        <f>SUM(G17:G19)</f>
        <v>110672</v>
      </c>
      <c r="I21" s="6">
        <f>SUM(I17:I19)</f>
        <v>70872</v>
      </c>
    </row>
    <row r="22" spans="3:5" ht="12.75">
      <c r="C22" s="48"/>
      <c r="D22" s="48"/>
      <c r="E22" s="57"/>
    </row>
    <row r="23" spans="1:9" ht="12.75">
      <c r="A23" s="1" t="s">
        <v>82</v>
      </c>
      <c r="C23" s="7">
        <v>3191</v>
      </c>
      <c r="E23" s="7">
        <v>6992</v>
      </c>
      <c r="G23" s="7">
        <v>9389</v>
      </c>
      <c r="I23" s="7">
        <v>12435</v>
      </c>
    </row>
    <row r="24" spans="3:9" ht="12.75">
      <c r="C24" s="7"/>
      <c r="E24" s="7"/>
      <c r="G24" s="7"/>
      <c r="I24" s="7"/>
    </row>
    <row r="25" spans="1:9" ht="12.75">
      <c r="A25" s="1" t="s">
        <v>73</v>
      </c>
      <c r="C25" s="6">
        <v>-1539</v>
      </c>
      <c r="E25" s="6">
        <v>-2427</v>
      </c>
      <c r="G25" s="6">
        <v>-4808</v>
      </c>
      <c r="I25" s="6">
        <v>-6299</v>
      </c>
    </row>
    <row r="26" ht="12.75">
      <c r="E26" s="6"/>
    </row>
    <row r="27" spans="1:9" ht="12.75">
      <c r="A27" s="1" t="s">
        <v>83</v>
      </c>
      <c r="C27" s="7">
        <v>-1266</v>
      </c>
      <c r="E27" s="7">
        <v>-3232</v>
      </c>
      <c r="G27" s="7">
        <v>-3263</v>
      </c>
      <c r="I27" s="7">
        <v>-7599</v>
      </c>
    </row>
    <row r="28" spans="3:9" ht="12.75">
      <c r="C28" s="7"/>
      <c r="E28" s="7"/>
      <c r="G28" s="7"/>
      <c r="I28" s="7"/>
    </row>
    <row r="29" spans="1:9" ht="12.75">
      <c r="A29" s="1" t="s">
        <v>40</v>
      </c>
      <c r="C29" s="7">
        <v>-984</v>
      </c>
      <c r="E29" s="7">
        <v>-1568</v>
      </c>
      <c r="G29" s="7">
        <v>-2811</v>
      </c>
      <c r="I29" s="7">
        <v>-4451</v>
      </c>
    </row>
    <row r="30" spans="3:9" ht="12.75">
      <c r="C30" s="8"/>
      <c r="E30" s="56"/>
      <c r="G30" s="8"/>
      <c r="I30" s="8"/>
    </row>
    <row r="31" spans="1:9" ht="12.75">
      <c r="A31" s="1" t="s">
        <v>84</v>
      </c>
      <c r="B31" s="26">
        <v>9</v>
      </c>
      <c r="C31" s="6">
        <f>SUM(C21:C30)</f>
        <v>48187</v>
      </c>
      <c r="E31" s="6">
        <f>SUM(E21:E30)</f>
        <v>21975</v>
      </c>
      <c r="G31" s="6">
        <f>SUM(G21:G30)</f>
        <v>109179</v>
      </c>
      <c r="I31" s="6">
        <f>SUM(I21:I30)</f>
        <v>64958</v>
      </c>
    </row>
    <row r="33" spans="1:9" ht="12.75">
      <c r="A33" s="1" t="s">
        <v>85</v>
      </c>
      <c r="B33" s="26">
        <v>19</v>
      </c>
      <c r="C33" s="7">
        <v>-237</v>
      </c>
      <c r="E33" s="7">
        <v>541</v>
      </c>
      <c r="G33" s="7">
        <v>-494</v>
      </c>
      <c r="I33" s="7">
        <v>387</v>
      </c>
    </row>
    <row r="34" spans="3:9" ht="12.75">
      <c r="C34" s="8"/>
      <c r="E34" s="56"/>
      <c r="G34" s="8"/>
      <c r="I34" s="8"/>
    </row>
    <row r="35" spans="1:9" ht="13.5" thickBot="1">
      <c r="A35" s="1" t="s">
        <v>86</v>
      </c>
      <c r="C35" s="9">
        <f>SUM(C31:C33)</f>
        <v>47950</v>
      </c>
      <c r="E35" s="58">
        <f>SUM(E31:E33)</f>
        <v>22516</v>
      </c>
      <c r="G35" s="9">
        <f>SUM(G31:G33)</f>
        <v>108685</v>
      </c>
      <c r="I35" s="9">
        <f>SUM(I31:I33)</f>
        <v>65345</v>
      </c>
    </row>
    <row r="36" ht="13.5" thickTop="1"/>
    <row r="37" spans="1:9" ht="12.75">
      <c r="A37" s="1" t="s">
        <v>87</v>
      </c>
      <c r="C37" s="7"/>
      <c r="E37" s="55"/>
      <c r="G37" s="7"/>
      <c r="I37" s="7"/>
    </row>
    <row r="38" spans="1:9" ht="13.5" thickBot="1">
      <c r="A38" s="1" t="s">
        <v>88</v>
      </c>
      <c r="C38" s="62">
        <f>C35</f>
        <v>47950</v>
      </c>
      <c r="E38" s="62">
        <f>E35</f>
        <v>22516</v>
      </c>
      <c r="G38" s="62">
        <f>G35</f>
        <v>108685</v>
      </c>
      <c r="I38" s="62">
        <f>I35</f>
        <v>65345</v>
      </c>
    </row>
    <row r="39" spans="3:9" ht="13.5" thickTop="1">
      <c r="C39" s="7"/>
      <c r="E39" s="55"/>
      <c r="G39" s="7"/>
      <c r="I39" s="55"/>
    </row>
    <row r="41" ht="12.75">
      <c r="A41" s="1" t="s">
        <v>89</v>
      </c>
    </row>
    <row r="42" ht="12.75">
      <c r="A42" s="1" t="s">
        <v>171</v>
      </c>
    </row>
    <row r="44" spans="1:9" ht="12.75">
      <c r="A44" s="4" t="s">
        <v>161</v>
      </c>
      <c r="B44" s="36">
        <v>27</v>
      </c>
      <c r="C44" s="51">
        <f>Notes!C246</f>
        <v>13.305141417420717</v>
      </c>
      <c r="E44" s="59">
        <v>6.39</v>
      </c>
      <c r="G44" s="52">
        <f>Notes!D246</f>
        <v>30.53832991005825</v>
      </c>
      <c r="I44" s="39">
        <v>18.6</v>
      </c>
    </row>
    <row r="46" spans="1:9" ht="13.5" thickBot="1">
      <c r="A46" s="4" t="s">
        <v>162</v>
      </c>
      <c r="B46" s="36">
        <v>27</v>
      </c>
      <c r="C46" s="50">
        <f>Notes!C259</f>
        <v>13.246075901810528</v>
      </c>
      <c r="E46" s="60">
        <v>6.25</v>
      </c>
      <c r="G46" s="50">
        <f>Notes!D259</f>
        <v>30.1655587782234</v>
      </c>
      <c r="I46" s="50">
        <v>18.14</v>
      </c>
    </row>
    <row r="47" ht="13.5" thickTop="1"/>
    <row r="50" ht="12.75">
      <c r="A50" s="1" t="s">
        <v>60</v>
      </c>
    </row>
    <row r="51" spans="1:9" ht="38.25" customHeight="1">
      <c r="A51" s="147" t="s">
        <v>181</v>
      </c>
      <c r="B51" s="147"/>
      <c r="C51" s="147"/>
      <c r="D51" s="147"/>
      <c r="E51" s="147"/>
      <c r="F51" s="147"/>
      <c r="G51" s="147"/>
      <c r="H51" s="147"/>
      <c r="I51" s="147"/>
    </row>
    <row r="54" ht="12.75">
      <c r="C54" s="1"/>
    </row>
  </sheetData>
  <sheetProtection password="A1C0" sheet="1" selectLockedCells="1" selectUnlockedCells="1"/>
  <mergeCells count="3">
    <mergeCell ref="A51:I51"/>
    <mergeCell ref="C10:E10"/>
    <mergeCell ref="G10:I10"/>
  </mergeCells>
  <printOptions/>
  <pageMargins left="0.57" right="0.6" top="0.5" bottom="0.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8" sqref="A8"/>
    </sheetView>
  </sheetViews>
  <sheetFormatPr defaultColWidth="9.140625" defaultRowHeight="12.75"/>
  <cols>
    <col min="1" max="1" width="55.00390625" style="1" customWidth="1"/>
    <col min="2" max="2" width="4.7109375" style="26" bestFit="1" customWidth="1"/>
    <col min="3" max="3" width="12.00390625" style="12" bestFit="1" customWidth="1"/>
    <col min="4" max="4" width="1.7109375" style="1" customWidth="1"/>
    <col min="5" max="5" width="10.8515625" style="6" bestFit="1" customWidth="1"/>
    <col min="6" max="16384" width="9.140625" style="1" customWidth="1"/>
  </cols>
  <sheetData>
    <row r="1" ht="15.75">
      <c r="E1" s="65"/>
    </row>
    <row r="2" ht="12.75"/>
    <row r="3" ht="12.75"/>
    <row r="4" ht="12.75">
      <c r="A4" s="1" t="s">
        <v>59</v>
      </c>
    </row>
    <row r="6" ht="12.75">
      <c r="A6" s="22" t="s">
        <v>6</v>
      </c>
    </row>
    <row r="7" ht="12.75">
      <c r="A7" s="1" t="s">
        <v>200</v>
      </c>
    </row>
    <row r="9" spans="3:5" ht="12.75">
      <c r="C9" s="41" t="s">
        <v>102</v>
      </c>
      <c r="E9" s="42" t="s">
        <v>103</v>
      </c>
    </row>
    <row r="10" spans="3:5" ht="12.75">
      <c r="C10" s="41" t="s">
        <v>197</v>
      </c>
      <c r="D10" s="26"/>
      <c r="E10" s="41" t="s">
        <v>178</v>
      </c>
    </row>
    <row r="11" spans="3:5" ht="12.75">
      <c r="C11" s="41" t="s">
        <v>12</v>
      </c>
      <c r="D11" s="26"/>
      <c r="E11" s="42" t="s">
        <v>12</v>
      </c>
    </row>
    <row r="12" spans="2:5" ht="12.75">
      <c r="B12" s="26" t="s">
        <v>38</v>
      </c>
      <c r="C12" s="42" t="s">
        <v>122</v>
      </c>
      <c r="E12" s="42" t="s">
        <v>123</v>
      </c>
    </row>
    <row r="13" spans="1:5" ht="12.75">
      <c r="A13" s="22" t="s">
        <v>91</v>
      </c>
      <c r="C13" s="41"/>
      <c r="E13" s="42"/>
    </row>
    <row r="14" ht="12.75">
      <c r="A14" s="22" t="s">
        <v>92</v>
      </c>
    </row>
    <row r="15" spans="1:5" ht="12.75">
      <c r="A15" s="1" t="s">
        <v>104</v>
      </c>
      <c r="C15" s="17">
        <v>100669</v>
      </c>
      <c r="D15" s="2"/>
      <c r="E15" s="17">
        <v>103501</v>
      </c>
    </row>
    <row r="16" spans="1:5" ht="12.75">
      <c r="A16" s="1" t="s">
        <v>129</v>
      </c>
      <c r="C16" s="17">
        <v>5874</v>
      </c>
      <c r="D16" s="2"/>
      <c r="E16" s="17">
        <v>5940</v>
      </c>
    </row>
    <row r="17" spans="1:5" ht="12.75">
      <c r="A17" s="1" t="s">
        <v>139</v>
      </c>
      <c r="C17" s="17">
        <v>5884</v>
      </c>
      <c r="E17" s="17">
        <v>5884</v>
      </c>
    </row>
    <row r="18" spans="1:5" ht="12.75">
      <c r="A18" s="1" t="s">
        <v>163</v>
      </c>
      <c r="C18" s="17">
        <v>14</v>
      </c>
      <c r="E18" s="17">
        <v>16</v>
      </c>
    </row>
    <row r="19" spans="3:5" ht="12.75">
      <c r="C19" s="45">
        <f>SUM(C15:C18)</f>
        <v>112441</v>
      </c>
      <c r="E19" s="45">
        <f>SUM(E15:E18)</f>
        <v>115341</v>
      </c>
    </row>
    <row r="20" ht="12.75">
      <c r="C20" s="17"/>
    </row>
    <row r="21" ht="12.75">
      <c r="A21" s="22" t="s">
        <v>93</v>
      </c>
    </row>
    <row r="22" spans="1:5" ht="12.75">
      <c r="A22" s="1" t="s">
        <v>7</v>
      </c>
      <c r="C22" s="12">
        <v>729375</v>
      </c>
      <c r="E22" s="12">
        <v>608709</v>
      </c>
    </row>
    <row r="23" spans="1:5" ht="12.75">
      <c r="A23" s="1" t="s">
        <v>105</v>
      </c>
      <c r="B23" s="26">
        <v>15</v>
      </c>
      <c r="C23" s="12">
        <v>12974</v>
      </c>
      <c r="E23" s="12">
        <v>17336</v>
      </c>
    </row>
    <row r="24" spans="1:5" ht="12.75">
      <c r="A24" s="1" t="s">
        <v>167</v>
      </c>
      <c r="C24" s="12">
        <v>0</v>
      </c>
      <c r="E24" s="12">
        <v>13551</v>
      </c>
    </row>
    <row r="25" spans="1:5" ht="12.75">
      <c r="A25" s="1" t="s">
        <v>106</v>
      </c>
      <c r="B25" s="26">
        <v>15</v>
      </c>
      <c r="C25" s="12">
        <v>50505</v>
      </c>
      <c r="E25" s="12">
        <v>33734</v>
      </c>
    </row>
    <row r="26" spans="1:5" ht="12.75">
      <c r="A26" s="1" t="s">
        <v>107</v>
      </c>
      <c r="C26" s="12">
        <v>909</v>
      </c>
      <c r="E26" s="12">
        <v>923</v>
      </c>
    </row>
    <row r="27" spans="1:5" ht="12.75">
      <c r="A27" s="1" t="s">
        <v>75</v>
      </c>
      <c r="C27" s="12">
        <v>123895</v>
      </c>
      <c r="E27" s="12">
        <v>72728</v>
      </c>
    </row>
    <row r="28" spans="3:5" ht="12.75">
      <c r="C28" s="15">
        <f>SUM(C22:C27)</f>
        <v>917658</v>
      </c>
      <c r="E28" s="25">
        <f>SUM(E22:E27)</f>
        <v>746981</v>
      </c>
    </row>
    <row r="30" spans="1:5" ht="13.5" thickBot="1">
      <c r="A30" s="22" t="s">
        <v>94</v>
      </c>
      <c r="C30" s="16">
        <f>+C19+C28</f>
        <v>1030099</v>
      </c>
      <c r="E30" s="16">
        <f>+E19+E28</f>
        <v>862322</v>
      </c>
    </row>
    <row r="31" ht="13.5" thickTop="1">
      <c r="A31" s="22"/>
    </row>
    <row r="32" ht="12.75">
      <c r="A32" s="22" t="s">
        <v>95</v>
      </c>
    </row>
    <row r="33" ht="12.75">
      <c r="A33" s="22" t="s">
        <v>96</v>
      </c>
    </row>
    <row r="34" spans="1:5" ht="12.75">
      <c r="A34" s="1" t="s">
        <v>108</v>
      </c>
      <c r="C34" s="12">
        <f>'ES'!C60</f>
        <v>72162</v>
      </c>
      <c r="E34" s="12">
        <v>70561</v>
      </c>
    </row>
    <row r="35" spans="1:5" ht="12.75">
      <c r="A35" s="1" t="s">
        <v>109</v>
      </c>
      <c r="C35" s="12">
        <f>'ES'!D60</f>
        <v>18156</v>
      </c>
      <c r="E35" s="12">
        <v>15675</v>
      </c>
    </row>
    <row r="36" spans="1:5" ht="12.75">
      <c r="A36" s="1" t="s">
        <v>110</v>
      </c>
      <c r="C36" s="12">
        <f>'ES'!E60</f>
        <v>-1244</v>
      </c>
      <c r="E36" s="12">
        <v>174</v>
      </c>
    </row>
    <row r="37" spans="1:5" ht="12.75">
      <c r="A37" s="1" t="s">
        <v>111</v>
      </c>
      <c r="C37" s="12">
        <f>'ES'!F60</f>
        <v>319428</v>
      </c>
      <c r="E37" s="12">
        <v>221561</v>
      </c>
    </row>
    <row r="38" spans="1:5" ht="12.75">
      <c r="A38" s="22" t="s">
        <v>97</v>
      </c>
      <c r="C38" s="15">
        <f>SUM(C34:C37)</f>
        <v>408502</v>
      </c>
      <c r="E38" s="15">
        <f>SUM(E34:E37)</f>
        <v>307971</v>
      </c>
    </row>
    <row r="39" ht="12.75">
      <c r="A39" s="22"/>
    </row>
    <row r="40" ht="12.75">
      <c r="A40" s="22" t="s">
        <v>98</v>
      </c>
    </row>
    <row r="41" spans="1:5" ht="12.75">
      <c r="A41" s="1" t="s">
        <v>114</v>
      </c>
      <c r="B41" s="26">
        <v>23</v>
      </c>
      <c r="C41" s="12">
        <v>18339</v>
      </c>
      <c r="E41" s="12">
        <v>17875</v>
      </c>
    </row>
    <row r="42" spans="1:5" ht="12.75">
      <c r="A42" s="1" t="s">
        <v>20</v>
      </c>
      <c r="C42" s="12">
        <v>5697</v>
      </c>
      <c r="E42" s="12">
        <v>6548</v>
      </c>
    </row>
    <row r="43" spans="3:5" ht="12.75">
      <c r="C43" s="15">
        <f>SUM(C41:C42)</f>
        <v>24036</v>
      </c>
      <c r="E43" s="15">
        <f>SUM(E41:E42)</f>
        <v>24423</v>
      </c>
    </row>
    <row r="44" ht="12.75">
      <c r="A44" s="22"/>
    </row>
    <row r="45" ht="12.75">
      <c r="A45" s="22" t="s">
        <v>99</v>
      </c>
    </row>
    <row r="46" spans="1:5" ht="12.75">
      <c r="A46" s="1" t="s">
        <v>114</v>
      </c>
      <c r="B46" s="26">
        <v>23</v>
      </c>
      <c r="C46" s="12">
        <v>79926</v>
      </c>
      <c r="E46" s="12">
        <v>72693</v>
      </c>
    </row>
    <row r="47" spans="1:5" ht="12.75">
      <c r="A47" s="1" t="s">
        <v>112</v>
      </c>
      <c r="C47" s="12">
        <v>10461</v>
      </c>
      <c r="E47" s="12">
        <v>13061</v>
      </c>
    </row>
    <row r="48" spans="1:5" ht="12.75">
      <c r="A48" s="1" t="s">
        <v>168</v>
      </c>
      <c r="C48" s="12">
        <v>0</v>
      </c>
      <c r="E48" s="12">
        <v>5929</v>
      </c>
    </row>
    <row r="49" spans="1:5" ht="12.75">
      <c r="A49" s="1" t="s">
        <v>113</v>
      </c>
      <c r="B49" s="26">
        <v>15</v>
      </c>
      <c r="C49" s="12">
        <v>506439</v>
      </c>
      <c r="E49" s="12">
        <v>437766</v>
      </c>
    </row>
    <row r="50" spans="1:5" ht="12.75">
      <c r="A50" s="1" t="s">
        <v>115</v>
      </c>
      <c r="C50" s="12">
        <v>735</v>
      </c>
      <c r="E50" s="12">
        <v>479</v>
      </c>
    </row>
    <row r="51" spans="3:5" ht="12.75">
      <c r="C51" s="15">
        <f>SUM(C46:C50)</f>
        <v>597561</v>
      </c>
      <c r="E51" s="15">
        <f>SUM(E46:E50)</f>
        <v>529928</v>
      </c>
    </row>
    <row r="52" spans="3:5" ht="12.75">
      <c r="C52" s="23"/>
      <c r="E52" s="24"/>
    </row>
    <row r="53" spans="1:5" ht="12.75">
      <c r="A53" s="22" t="s">
        <v>100</v>
      </c>
      <c r="C53" s="15">
        <f>+C43+C51</f>
        <v>621597</v>
      </c>
      <c r="E53" s="15">
        <f>+E43+E51</f>
        <v>554351</v>
      </c>
    </row>
    <row r="55" spans="1:5" ht="13.5" thickBot="1">
      <c r="A55" s="22" t="s">
        <v>101</v>
      </c>
      <c r="B55" s="1"/>
      <c r="C55" s="40">
        <f>+C38+C53</f>
        <v>1030099</v>
      </c>
      <c r="E55" s="40">
        <f>+E38+E53</f>
        <v>862322</v>
      </c>
    </row>
    <row r="56" spans="2:5" ht="13.5" thickTop="1">
      <c r="B56" s="1"/>
      <c r="C56" s="1"/>
      <c r="E56" s="1"/>
    </row>
    <row r="57" spans="3:5" ht="12.75">
      <c r="C57" s="1"/>
      <c r="E57" s="1"/>
    </row>
    <row r="58" spans="1:5" ht="13.5" thickBot="1">
      <c r="A58" s="1" t="s">
        <v>120</v>
      </c>
      <c r="C58" s="38">
        <f>C38/(C34/0.2)</f>
        <v>1.1321803719409107</v>
      </c>
      <c r="E58" s="38">
        <f>E38/(E34/0.2)</f>
        <v>0.8729213021357407</v>
      </c>
    </row>
    <row r="59" spans="2:7" ht="13.5" thickTop="1">
      <c r="B59" s="10"/>
      <c r="C59" s="6"/>
      <c r="D59" s="7"/>
      <c r="F59" s="7"/>
      <c r="G59" s="6"/>
    </row>
    <row r="60" spans="2:7" ht="12.75">
      <c r="B60" s="10"/>
      <c r="C60" s="6"/>
      <c r="D60" s="7"/>
      <c r="F60" s="7"/>
      <c r="G60" s="6"/>
    </row>
    <row r="61" spans="1:7" ht="12.75">
      <c r="A61" s="1" t="s">
        <v>60</v>
      </c>
      <c r="B61" s="10"/>
      <c r="C61" s="6"/>
      <c r="D61" s="7"/>
      <c r="F61" s="7"/>
      <c r="G61" s="6"/>
    </row>
    <row r="62" spans="1:7" ht="40.5" customHeight="1">
      <c r="A62" s="147" t="s">
        <v>180</v>
      </c>
      <c r="B62" s="147"/>
      <c r="C62" s="147"/>
      <c r="D62" s="147"/>
      <c r="E62" s="147"/>
      <c r="F62" s="20"/>
      <c r="G62" s="20"/>
    </row>
  </sheetData>
  <sheetProtection password="A1C0" sheet="1" selectLockedCells="1" selectUnlockedCells="1"/>
  <mergeCells count="1">
    <mergeCell ref="A62:E62"/>
  </mergeCells>
  <printOptions/>
  <pageMargins left="0.75" right="0.75" top="0.5" bottom="0.5" header="0.5" footer="0.5"/>
  <pageSetup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H57" sqref="H57"/>
    </sheetView>
  </sheetViews>
  <sheetFormatPr defaultColWidth="9.140625" defaultRowHeight="12.75"/>
  <cols>
    <col min="1" max="1" width="35.421875" style="1" customWidth="1"/>
    <col min="2" max="2" width="6.57421875" style="26" customWidth="1"/>
    <col min="3" max="3" width="9.8515625" style="12" bestFit="1" customWidth="1"/>
    <col min="4" max="4" width="9.8515625" style="17" bestFit="1" customWidth="1"/>
    <col min="5" max="5" width="9.8515625" style="1" bestFit="1" customWidth="1"/>
    <col min="6" max="6" width="10.8515625" style="6" bestFit="1" customWidth="1"/>
    <col min="7" max="7" width="11.00390625" style="2" customWidth="1"/>
    <col min="8" max="16384" width="9.140625" style="1" customWidth="1"/>
  </cols>
  <sheetData>
    <row r="1" ht="15.75">
      <c r="G1" s="65"/>
    </row>
    <row r="2" ht="12.75"/>
    <row r="3" ht="12.75"/>
    <row r="4" spans="1:2" ht="12.75">
      <c r="A4" s="1" t="s">
        <v>59</v>
      </c>
      <c r="B4" s="13"/>
    </row>
    <row r="6" spans="1:2" ht="12.75">
      <c r="A6" s="22" t="s">
        <v>43</v>
      </c>
      <c r="B6" s="35"/>
    </row>
    <row r="7" ht="12.75">
      <c r="A7" s="1" t="s">
        <v>196</v>
      </c>
    </row>
    <row r="10" spans="3:7" ht="12.75" customHeight="1">
      <c r="C10" s="149" t="s">
        <v>116</v>
      </c>
      <c r="D10" s="150"/>
      <c r="E10" s="150"/>
      <c r="F10" s="150"/>
      <c r="G10" s="151"/>
    </row>
    <row r="11" spans="3:7" ht="12.75">
      <c r="C11" s="152" t="s">
        <v>8</v>
      </c>
      <c r="D11" s="153"/>
      <c r="E11" s="154"/>
      <c r="F11" s="44" t="s">
        <v>9</v>
      </c>
      <c r="G11" s="61"/>
    </row>
    <row r="12" spans="3:7" ht="12.75">
      <c r="C12" s="30" t="s">
        <v>26</v>
      </c>
      <c r="D12" s="31" t="s">
        <v>26</v>
      </c>
      <c r="E12" s="33" t="s">
        <v>39</v>
      </c>
      <c r="F12" s="34" t="s">
        <v>10</v>
      </c>
      <c r="G12" s="61" t="s">
        <v>11</v>
      </c>
    </row>
    <row r="13" spans="3:7" ht="12.75">
      <c r="C13" s="19" t="s">
        <v>77</v>
      </c>
      <c r="D13" s="18" t="s">
        <v>78</v>
      </c>
      <c r="E13" s="5" t="s">
        <v>79</v>
      </c>
      <c r="F13" s="21" t="s">
        <v>118</v>
      </c>
      <c r="G13" s="61"/>
    </row>
    <row r="14" spans="3:7" ht="12.75">
      <c r="C14" s="32"/>
      <c r="D14" s="3"/>
      <c r="E14" s="29" t="s">
        <v>80</v>
      </c>
      <c r="F14" s="37"/>
      <c r="G14" s="37"/>
    </row>
    <row r="15" spans="2:7" ht="12.75">
      <c r="B15" s="26" t="s">
        <v>38</v>
      </c>
      <c r="C15" s="18" t="s">
        <v>12</v>
      </c>
      <c r="D15" s="18" t="s">
        <v>12</v>
      </c>
      <c r="E15" s="5" t="s">
        <v>12</v>
      </c>
      <c r="F15" s="10" t="s">
        <v>12</v>
      </c>
      <c r="G15" s="10" t="s">
        <v>12</v>
      </c>
    </row>
    <row r="16" spans="3:6" ht="12" customHeight="1">
      <c r="C16" s="13"/>
      <c r="D16" s="13"/>
      <c r="E16" s="13"/>
      <c r="F16" s="13"/>
    </row>
    <row r="17" ht="12" customHeight="1">
      <c r="A17" s="47" t="s">
        <v>201</v>
      </c>
    </row>
    <row r="18" ht="12" customHeight="1">
      <c r="A18" s="22"/>
    </row>
    <row r="19" spans="1:7" ht="12" customHeight="1">
      <c r="A19" s="22" t="s">
        <v>169</v>
      </c>
      <c r="C19" s="12">
        <v>70008</v>
      </c>
      <c r="D19" s="17">
        <v>14818</v>
      </c>
      <c r="E19" s="6">
        <v>-7285</v>
      </c>
      <c r="F19" s="6">
        <v>137123</v>
      </c>
      <c r="G19" s="46">
        <f>SUM(C19:F19)</f>
        <v>214664</v>
      </c>
    </row>
    <row r="20" spans="1:7" ht="12" customHeight="1">
      <c r="A20" s="22"/>
      <c r="E20" s="12"/>
      <c r="G20" s="46"/>
    </row>
    <row r="21" ht="12" customHeight="1">
      <c r="A21" s="1" t="s">
        <v>137</v>
      </c>
    </row>
    <row r="22" spans="1:7" ht="12" customHeight="1">
      <c r="A22" s="1" t="s">
        <v>138</v>
      </c>
      <c r="C22" s="12">
        <v>549</v>
      </c>
      <c r="D22" s="17">
        <v>852</v>
      </c>
      <c r="E22" s="12">
        <v>0</v>
      </c>
      <c r="F22" s="12">
        <v>0</v>
      </c>
      <c r="G22" s="46">
        <f>SUM(C22:F22)</f>
        <v>1401</v>
      </c>
    </row>
    <row r="23" ht="12" customHeight="1"/>
    <row r="24" spans="1:7" ht="12" customHeight="1">
      <c r="A24" s="1" t="s">
        <v>195</v>
      </c>
      <c r="C24" s="12">
        <v>0</v>
      </c>
      <c r="D24" s="17">
        <v>-1</v>
      </c>
      <c r="E24" s="12">
        <v>0</v>
      </c>
      <c r="F24" s="12">
        <v>0</v>
      </c>
      <c r="G24" s="46">
        <f>SUM(C24:F24)</f>
        <v>-1</v>
      </c>
    </row>
    <row r="25" ht="12" customHeight="1"/>
    <row r="26" spans="1:7" ht="12.75">
      <c r="A26" s="1" t="s">
        <v>86</v>
      </c>
      <c r="C26" s="17">
        <v>0</v>
      </c>
      <c r="D26" s="17">
        <v>0</v>
      </c>
      <c r="E26" s="17">
        <v>0</v>
      </c>
      <c r="F26" s="6">
        <f>'IS'!I38</f>
        <v>65345</v>
      </c>
      <c r="G26" s="46">
        <f>SUM(C26:F26)</f>
        <v>65345</v>
      </c>
    </row>
    <row r="27" ht="12" customHeight="1"/>
    <row r="28" ht="12.75">
      <c r="A28" s="27" t="s">
        <v>117</v>
      </c>
    </row>
    <row r="29" spans="1:7" ht="12.75">
      <c r="A29" s="1" t="s">
        <v>190</v>
      </c>
      <c r="C29" s="17">
        <v>0</v>
      </c>
      <c r="D29" s="17">
        <v>0</v>
      </c>
      <c r="E29" s="28">
        <f>429-E19</f>
        <v>7714</v>
      </c>
      <c r="F29" s="17">
        <v>0</v>
      </c>
      <c r="G29" s="46">
        <f>SUM(C29:F29)</f>
        <v>7714</v>
      </c>
    </row>
    <row r="30" spans="3:7" ht="12.75">
      <c r="C30" s="17"/>
      <c r="E30" s="28"/>
      <c r="F30" s="17"/>
      <c r="G30" s="46"/>
    </row>
    <row r="31" spans="1:9" ht="12.75">
      <c r="A31" s="1" t="s">
        <v>205</v>
      </c>
      <c r="C31" s="17"/>
      <c r="E31" s="28"/>
      <c r="F31" s="17"/>
      <c r="G31" s="46"/>
      <c r="H31" s="17"/>
      <c r="I31" s="66"/>
    </row>
    <row r="32" spans="1:9" ht="12.75">
      <c r="A32" s="1" t="s">
        <v>206</v>
      </c>
      <c r="C32" s="17">
        <v>0</v>
      </c>
      <c r="D32" s="17">
        <v>0</v>
      </c>
      <c r="E32" s="17">
        <v>0</v>
      </c>
      <c r="F32" s="17">
        <v>-8457</v>
      </c>
      <c r="G32" s="46">
        <f>SUM(C32:F32)</f>
        <v>-8457</v>
      </c>
      <c r="H32" s="17"/>
      <c r="I32" s="66"/>
    </row>
    <row r="33" spans="3:7" ht="12.75">
      <c r="C33" s="17"/>
      <c r="E33" s="28"/>
      <c r="F33" s="17"/>
      <c r="G33" s="46"/>
    </row>
    <row r="34" spans="1:9" ht="12.75">
      <c r="A34" s="1" t="s">
        <v>207</v>
      </c>
      <c r="C34" s="17"/>
      <c r="E34" s="28"/>
      <c r="F34" s="17"/>
      <c r="G34" s="46"/>
      <c r="H34" s="17"/>
      <c r="I34" s="66"/>
    </row>
    <row r="35" spans="1:9" ht="12.75">
      <c r="A35" s="1" t="s">
        <v>208</v>
      </c>
      <c r="C35" s="17">
        <v>0</v>
      </c>
      <c r="D35" s="17">
        <v>0</v>
      </c>
      <c r="E35" s="17">
        <v>0</v>
      </c>
      <c r="F35" s="17">
        <v>-3876</v>
      </c>
      <c r="G35" s="46">
        <f>SUM(C35:F35)</f>
        <v>-3876</v>
      </c>
      <c r="H35" s="17"/>
      <c r="I35" s="66"/>
    </row>
    <row r="36" spans="3:7" ht="12.75">
      <c r="C36" s="17"/>
      <c r="E36" s="28"/>
      <c r="F36" s="17"/>
      <c r="G36" s="46"/>
    </row>
    <row r="37" spans="1:7" ht="13.5" thickBot="1">
      <c r="A37" s="22" t="s">
        <v>203</v>
      </c>
      <c r="C37" s="9">
        <f>SUM(C19:C36)</f>
        <v>70557</v>
      </c>
      <c r="D37" s="9">
        <f>SUM(D19:D36)</f>
        <v>15669</v>
      </c>
      <c r="E37" s="9">
        <f>SUM(E19:E36)</f>
        <v>429</v>
      </c>
      <c r="F37" s="9">
        <f>SUM(F19:F36)</f>
        <v>190135</v>
      </c>
      <c r="G37" s="9">
        <f>SUM(G19:G36)</f>
        <v>276790</v>
      </c>
    </row>
    <row r="38" ht="13.5" thickTop="1"/>
    <row r="40" spans="1:6" ht="12" customHeight="1">
      <c r="A40" s="47" t="s">
        <v>202</v>
      </c>
      <c r="C40" s="13"/>
      <c r="D40" s="13"/>
      <c r="E40" s="13"/>
      <c r="F40" s="13"/>
    </row>
    <row r="41" spans="1:6" ht="12" customHeight="1">
      <c r="A41" s="22"/>
      <c r="C41" s="13"/>
      <c r="D41" s="13"/>
      <c r="E41" s="13"/>
      <c r="F41" s="13"/>
    </row>
    <row r="42" spans="1:7" ht="12" customHeight="1">
      <c r="A42" s="22" t="s">
        <v>179</v>
      </c>
      <c r="C42" s="12">
        <v>70561</v>
      </c>
      <c r="D42" s="17">
        <v>15675</v>
      </c>
      <c r="E42" s="6">
        <v>174</v>
      </c>
      <c r="F42" s="6">
        <v>221561</v>
      </c>
      <c r="G42" s="46">
        <f>SUM(C42:F42)</f>
        <v>307971</v>
      </c>
    </row>
    <row r="43" ht="12" customHeight="1"/>
    <row r="44" ht="12" customHeight="1">
      <c r="A44" s="1" t="s">
        <v>137</v>
      </c>
    </row>
    <row r="45" spans="1:7" ht="12" customHeight="1">
      <c r="A45" s="1" t="s">
        <v>138</v>
      </c>
      <c r="B45" s="26">
        <v>7</v>
      </c>
      <c r="C45" s="12">
        <v>1601</v>
      </c>
      <c r="D45" s="17">
        <v>2482</v>
      </c>
      <c r="E45" s="12">
        <v>0</v>
      </c>
      <c r="F45" s="12">
        <v>0</v>
      </c>
      <c r="G45" s="46">
        <f>SUM(C45:F45)</f>
        <v>4083</v>
      </c>
    </row>
    <row r="46" spans="5:7" ht="12" customHeight="1">
      <c r="E46" s="12"/>
      <c r="F46" s="12"/>
      <c r="G46" s="46"/>
    </row>
    <row r="47" spans="1:7" ht="12" customHeight="1">
      <c r="A47" s="1" t="s">
        <v>195</v>
      </c>
      <c r="D47" s="17">
        <v>-1</v>
      </c>
      <c r="E47" s="12"/>
      <c r="F47" s="12"/>
      <c r="G47" s="46">
        <f>SUM(C47:F47)</f>
        <v>-1</v>
      </c>
    </row>
    <row r="48" ht="12" customHeight="1"/>
    <row r="49" spans="1:7" ht="12.75">
      <c r="A49" s="1" t="s">
        <v>86</v>
      </c>
      <c r="C49" s="17">
        <v>0</v>
      </c>
      <c r="D49" s="17">
        <v>0</v>
      </c>
      <c r="E49" s="17">
        <v>0</v>
      </c>
      <c r="F49" s="6">
        <f>'IS'!G38</f>
        <v>108685</v>
      </c>
      <c r="G49" s="46">
        <f>SUM(C49:F49)</f>
        <v>108685</v>
      </c>
    </row>
    <row r="50" ht="12" customHeight="1"/>
    <row r="51" ht="12.75">
      <c r="A51" s="27" t="s">
        <v>117</v>
      </c>
    </row>
    <row r="52" spans="1:7" ht="12.75">
      <c r="A52" s="1" t="s">
        <v>234</v>
      </c>
      <c r="C52" s="17">
        <v>0</v>
      </c>
      <c r="D52" s="17">
        <v>0</v>
      </c>
      <c r="E52" s="28">
        <v>-1418</v>
      </c>
      <c r="F52" s="17">
        <v>0</v>
      </c>
      <c r="G52" s="46">
        <f>SUM(C52:F52)</f>
        <v>-1418</v>
      </c>
    </row>
    <row r="53" spans="3:7" ht="12.75">
      <c r="C53" s="17"/>
      <c r="E53" s="28"/>
      <c r="F53" s="17"/>
      <c r="G53" s="46"/>
    </row>
    <row r="54" spans="1:9" ht="12.75">
      <c r="A54" s="1" t="s">
        <v>205</v>
      </c>
      <c r="C54" s="17"/>
      <c r="E54" s="28"/>
      <c r="F54" s="17"/>
      <c r="G54" s="46"/>
      <c r="H54" s="17"/>
      <c r="I54" s="66"/>
    </row>
    <row r="55" spans="1:9" ht="12.75">
      <c r="A55" s="1" t="s">
        <v>209</v>
      </c>
      <c r="B55" s="26">
        <v>8</v>
      </c>
      <c r="C55" s="17">
        <v>0</v>
      </c>
      <c r="D55" s="17">
        <v>0</v>
      </c>
      <c r="E55" s="17">
        <v>0</v>
      </c>
      <c r="F55" s="17">
        <v>-8654</v>
      </c>
      <c r="G55" s="46">
        <f>SUM(C55:F55)</f>
        <v>-8654</v>
      </c>
      <c r="H55" s="17"/>
      <c r="I55" s="66"/>
    </row>
    <row r="56" spans="3:7" ht="12.75">
      <c r="C56" s="17"/>
      <c r="E56" s="28"/>
      <c r="F56" s="17"/>
      <c r="G56" s="46"/>
    </row>
    <row r="57" spans="1:9" ht="12.75">
      <c r="A57" s="1" t="s">
        <v>207</v>
      </c>
      <c r="C57" s="17"/>
      <c r="E57" s="28"/>
      <c r="F57" s="17"/>
      <c r="G57" s="46"/>
      <c r="H57" s="17"/>
      <c r="I57" s="66"/>
    </row>
    <row r="58" spans="1:9" ht="12.75">
      <c r="A58" s="1" t="s">
        <v>210</v>
      </c>
      <c r="B58" s="26">
        <v>8</v>
      </c>
      <c r="C58" s="17">
        <v>0</v>
      </c>
      <c r="D58" s="17">
        <v>0</v>
      </c>
      <c r="E58" s="17">
        <v>0</v>
      </c>
      <c r="F58" s="17">
        <v>-2164</v>
      </c>
      <c r="G58" s="46">
        <f>SUM(C58:F58)</f>
        <v>-2164</v>
      </c>
      <c r="H58" s="17"/>
      <c r="I58" s="66"/>
    </row>
    <row r="59" spans="3:7" ht="12.75">
      <c r="C59" s="17"/>
      <c r="E59" s="28"/>
      <c r="F59" s="17"/>
      <c r="G59" s="46"/>
    </row>
    <row r="60" spans="1:7" ht="13.5" thickBot="1">
      <c r="A60" s="22" t="s">
        <v>204</v>
      </c>
      <c r="C60" s="16">
        <f>SUM(C42:C58)</f>
        <v>72162</v>
      </c>
      <c r="D60" s="16">
        <f>SUM(D42:D58)</f>
        <v>18156</v>
      </c>
      <c r="E60" s="16">
        <f>SUM(E42:E58)</f>
        <v>-1244</v>
      </c>
      <c r="F60" s="16">
        <f>SUM(F42:F58)</f>
        <v>319428</v>
      </c>
      <c r="G60" s="16">
        <f>SUM(G42:G58)</f>
        <v>408502</v>
      </c>
    </row>
    <row r="61" ht="13.5" thickTop="1"/>
    <row r="65" spans="1:4" ht="12.75">
      <c r="A65" s="1" t="s">
        <v>60</v>
      </c>
      <c r="C65" s="1"/>
      <c r="D65" s="1"/>
    </row>
    <row r="66" spans="1:7" ht="41.25" customHeight="1">
      <c r="A66" s="147" t="s">
        <v>182</v>
      </c>
      <c r="B66" s="147"/>
      <c r="C66" s="147"/>
      <c r="D66" s="147"/>
      <c r="E66" s="147"/>
      <c r="F66" s="147"/>
      <c r="G66" s="147"/>
    </row>
  </sheetData>
  <sheetProtection password="A1C0" sheet="1" selectLockedCells="1" selectUnlockedCells="1"/>
  <mergeCells count="3">
    <mergeCell ref="A66:G66"/>
    <mergeCell ref="C10:G10"/>
    <mergeCell ref="C11:E11"/>
  </mergeCells>
  <printOptions/>
  <pageMargins left="0.49" right="0.38" top="0.5" bottom="0.5" header="0.5" footer="0.5"/>
  <pageSetup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A36" sqref="A36"/>
    </sheetView>
  </sheetViews>
  <sheetFormatPr defaultColWidth="9.140625" defaultRowHeight="12.75"/>
  <cols>
    <col min="1" max="1" width="61.421875" style="1" bestFit="1" customWidth="1"/>
    <col min="2" max="2" width="3.57421875" style="1" customWidth="1"/>
    <col min="3" max="3" width="13.28125" style="12" bestFit="1" customWidth="1"/>
    <col min="4" max="4" width="13.28125" style="1" bestFit="1" customWidth="1"/>
    <col min="5" max="16384" width="9.140625" style="1" customWidth="1"/>
  </cols>
  <sheetData>
    <row r="1" ht="15.75">
      <c r="D1" s="65"/>
    </row>
    <row r="2" ht="12.75"/>
    <row r="3" ht="12.75"/>
    <row r="4" ht="12.75">
      <c r="A4" s="1" t="s">
        <v>59</v>
      </c>
    </row>
    <row r="5" ht="12.75">
      <c r="A5" s="12"/>
    </row>
    <row r="6" ht="12.75">
      <c r="A6" s="22" t="s">
        <v>67</v>
      </c>
    </row>
    <row r="7" ht="12.75">
      <c r="A7" s="1" t="s">
        <v>196</v>
      </c>
    </row>
    <row r="10" spans="3:4" ht="12.75">
      <c r="C10" s="156" t="s">
        <v>61</v>
      </c>
      <c r="D10" s="157"/>
    </row>
    <row r="11" spans="3:4" ht="12.75">
      <c r="C11" s="63"/>
      <c r="D11" s="64"/>
    </row>
    <row r="12" spans="3:4" ht="12.75">
      <c r="C12" s="42" t="s">
        <v>199</v>
      </c>
      <c r="D12" s="42" t="s">
        <v>199</v>
      </c>
    </row>
    <row r="13" spans="3:4" ht="12.75">
      <c r="C13" s="43" t="s">
        <v>197</v>
      </c>
      <c r="D13" s="43" t="s">
        <v>198</v>
      </c>
    </row>
    <row r="14" spans="3:4" ht="12.75">
      <c r="C14" s="41" t="s">
        <v>12</v>
      </c>
      <c r="D14" s="41" t="s">
        <v>12</v>
      </c>
    </row>
    <row r="15" spans="3:4" ht="12.75">
      <c r="C15" s="42" t="s">
        <v>122</v>
      </c>
      <c r="D15" s="42" t="s">
        <v>122</v>
      </c>
    </row>
    <row r="16" spans="3:4" ht="12.75">
      <c r="C16" s="11"/>
      <c r="D16" s="11"/>
    </row>
    <row r="17" spans="1:4" ht="12.75">
      <c r="A17" s="1" t="s">
        <v>225</v>
      </c>
      <c r="C17" s="12">
        <v>54748</v>
      </c>
      <c r="D17" s="12">
        <v>65106</v>
      </c>
    </row>
    <row r="18" ht="12.75">
      <c r="D18" s="12"/>
    </row>
    <row r="19" spans="1:4" ht="12.75">
      <c r="A19" s="1" t="s">
        <v>184</v>
      </c>
      <c r="C19" s="12">
        <v>-2757</v>
      </c>
      <c r="D19" s="12">
        <v>-23624</v>
      </c>
    </row>
    <row r="20" ht="12.75">
      <c r="D20" s="12"/>
    </row>
    <row r="21" spans="1:4" ht="12.75">
      <c r="A21" s="1" t="s">
        <v>226</v>
      </c>
      <c r="C21" s="12">
        <v>-114</v>
      </c>
      <c r="D21" s="12">
        <v>-37642</v>
      </c>
    </row>
    <row r="22" spans="3:4" ht="12.75">
      <c r="C22" s="14"/>
      <c r="D22" s="14"/>
    </row>
    <row r="23" spans="1:4" ht="12.75">
      <c r="A23" s="1" t="s">
        <v>227</v>
      </c>
      <c r="C23" s="12">
        <f>SUM(C17:C22)</f>
        <v>51877</v>
      </c>
      <c r="D23" s="12">
        <f>SUM(D17:D22)</f>
        <v>3840</v>
      </c>
    </row>
    <row r="24" ht="12.75">
      <c r="D24" s="12"/>
    </row>
    <row r="25" spans="1:4" ht="12.75">
      <c r="A25" s="1" t="s">
        <v>69</v>
      </c>
      <c r="C25" s="12">
        <v>-1663</v>
      </c>
      <c r="D25" s="12">
        <v>3198</v>
      </c>
    </row>
    <row r="26" ht="12.75">
      <c r="D26" s="12"/>
    </row>
    <row r="27" spans="1:4" ht="12.75">
      <c r="A27" s="1" t="s">
        <v>55</v>
      </c>
      <c r="C27" s="12">
        <v>72728</v>
      </c>
      <c r="D27" s="12">
        <v>69076</v>
      </c>
    </row>
    <row r="28" ht="12.75">
      <c r="D28" s="12"/>
    </row>
    <row r="29" spans="1:4" ht="13.5" thickBot="1">
      <c r="A29" s="1" t="s">
        <v>74</v>
      </c>
      <c r="C29" s="16">
        <f>SUM(C23:C27)</f>
        <v>122942</v>
      </c>
      <c r="D29" s="16">
        <f>SUM(D23:D27)</f>
        <v>76114</v>
      </c>
    </row>
    <row r="30" ht="13.5" thickTop="1"/>
    <row r="32" ht="12.75">
      <c r="A32" s="1" t="s">
        <v>57</v>
      </c>
    </row>
    <row r="34" spans="1:4" ht="12.75">
      <c r="A34" s="1" t="s">
        <v>164</v>
      </c>
      <c r="C34" s="12">
        <v>50609</v>
      </c>
      <c r="D34" s="12">
        <v>68997</v>
      </c>
    </row>
    <row r="35" spans="1:4" ht="12.75">
      <c r="A35" s="1" t="s">
        <v>75</v>
      </c>
      <c r="C35" s="14">
        <v>73286</v>
      </c>
      <c r="D35" s="14">
        <v>7182</v>
      </c>
    </row>
    <row r="36" spans="3:4" ht="12.75">
      <c r="C36" s="17">
        <f>SUM(C34:C35)</f>
        <v>123895</v>
      </c>
      <c r="D36" s="17">
        <f>SUM(D34:D35)</f>
        <v>76179</v>
      </c>
    </row>
    <row r="37" spans="1:4" ht="12.75">
      <c r="A37" s="1" t="s">
        <v>170</v>
      </c>
      <c r="C37" s="17">
        <v>-953</v>
      </c>
      <c r="D37" s="17">
        <v>-65</v>
      </c>
    </row>
    <row r="38" spans="1:4" ht="13.5" thickBot="1">
      <c r="A38" s="1" t="s">
        <v>76</v>
      </c>
      <c r="C38" s="16">
        <f>SUM(C36:C37)</f>
        <v>122942</v>
      </c>
      <c r="D38" s="16">
        <f>SUM(D36:D37)</f>
        <v>76114</v>
      </c>
    </row>
    <row r="39" ht="13.5" thickTop="1">
      <c r="C39" s="17"/>
    </row>
    <row r="40" ht="12.75">
      <c r="C40" s="17"/>
    </row>
    <row r="41" spans="1:4" ht="25.5" customHeight="1">
      <c r="A41" s="158" t="s">
        <v>237</v>
      </c>
      <c r="B41" s="159"/>
      <c r="C41" s="159"/>
      <c r="D41" s="159"/>
    </row>
    <row r="42" ht="12.75">
      <c r="C42" s="17"/>
    </row>
    <row r="43" ht="12.75">
      <c r="C43" s="17"/>
    </row>
    <row r="44" ht="12.75">
      <c r="C44" s="17"/>
    </row>
    <row r="45" ht="12.75">
      <c r="A45" s="1" t="s">
        <v>60</v>
      </c>
    </row>
    <row r="46" spans="1:8" ht="38.25" customHeight="1">
      <c r="A46" s="155" t="s">
        <v>183</v>
      </c>
      <c r="B46" s="155"/>
      <c r="C46" s="155"/>
      <c r="D46" s="155"/>
      <c r="E46" s="20"/>
      <c r="F46" s="20"/>
      <c r="G46" s="20"/>
      <c r="H46" s="20"/>
    </row>
  </sheetData>
  <sheetProtection password="A1C0" sheet="1" selectLockedCells="1" selectUnlockedCells="1"/>
  <mergeCells count="3">
    <mergeCell ref="A46:D46"/>
    <mergeCell ref="C10:D10"/>
    <mergeCell ref="A41:D41"/>
  </mergeCells>
  <printOptions/>
  <pageMargins left="0.75" right="0.75" top="0.5" bottom="0.5" header="0.5" footer="0.5"/>
  <pageSetup fitToHeight="1" fitToWidth="1" horizontalDpi="600" verticalDpi="600" orientation="portrait" scale="99" r:id="rId2"/>
  <drawing r:id="rId1"/>
</worksheet>
</file>

<file path=xl/worksheets/sheet5.xml><?xml version="1.0" encoding="utf-8"?>
<worksheet xmlns="http://schemas.openxmlformats.org/spreadsheetml/2006/main" xmlns:r="http://schemas.openxmlformats.org/officeDocument/2006/relationships">
  <dimension ref="A1:F265"/>
  <sheetViews>
    <sheetView zoomScalePageLayoutView="0" workbookViewId="0" topLeftCell="A1">
      <selection activeCell="F12" sqref="F12"/>
    </sheetView>
  </sheetViews>
  <sheetFormatPr defaultColWidth="9.140625" defaultRowHeight="12.75"/>
  <cols>
    <col min="1" max="1" width="3.7109375" style="71" customWidth="1"/>
    <col min="2" max="2" width="60.28125" style="67" customWidth="1"/>
    <col min="3" max="3" width="16.421875" style="67" customWidth="1"/>
    <col min="4" max="4" width="16.8515625" style="67" customWidth="1"/>
    <col min="5" max="5" width="12.8515625" style="67" bestFit="1" customWidth="1"/>
    <col min="6" max="6" width="15.57421875" style="67" bestFit="1" customWidth="1"/>
    <col min="7" max="16384" width="9.140625" style="70" customWidth="1"/>
  </cols>
  <sheetData>
    <row r="1" spans="1:5" ht="15">
      <c r="A1" s="68"/>
      <c r="E1" s="69"/>
    </row>
    <row r="2" ht="15"/>
    <row r="3" ht="15">
      <c r="F3" s="70"/>
    </row>
    <row r="4" ht="15">
      <c r="A4" s="72" t="s">
        <v>59</v>
      </c>
    </row>
    <row r="5" ht="15">
      <c r="A5" s="73"/>
    </row>
    <row r="6" spans="1:5" ht="15">
      <c r="A6" s="68" t="s">
        <v>35</v>
      </c>
      <c r="D6" s="71"/>
      <c r="E6" s="74"/>
    </row>
    <row r="7" ht="15">
      <c r="A7" s="72" t="s">
        <v>211</v>
      </c>
    </row>
    <row r="9" spans="1:6" ht="15">
      <c r="A9" s="75">
        <v>1</v>
      </c>
      <c r="B9" s="74" t="s">
        <v>13</v>
      </c>
      <c r="C9" s="76"/>
      <c r="D9" s="76"/>
      <c r="E9" s="76"/>
      <c r="F9" s="77"/>
    </row>
    <row r="10" spans="1:6" ht="45.75" customHeight="1">
      <c r="A10" s="75"/>
      <c r="B10" s="161" t="s">
        <v>153</v>
      </c>
      <c r="C10" s="167"/>
      <c r="D10" s="167"/>
      <c r="E10" s="167"/>
      <c r="F10" s="77"/>
    </row>
    <row r="11" spans="1:6" ht="15">
      <c r="A11" s="75"/>
      <c r="B11" s="74"/>
      <c r="C11" s="76"/>
      <c r="D11" s="76"/>
      <c r="E11" s="76"/>
      <c r="F11" s="77"/>
    </row>
    <row r="12" spans="1:5" ht="61.5" customHeight="1">
      <c r="A12" s="75"/>
      <c r="B12" s="161" t="s">
        <v>185</v>
      </c>
      <c r="C12" s="161"/>
      <c r="D12" s="161"/>
      <c r="E12" s="161"/>
    </row>
    <row r="13" spans="1:5" ht="15">
      <c r="A13" s="75"/>
      <c r="B13" s="79"/>
      <c r="C13" s="79"/>
      <c r="D13" s="79"/>
      <c r="E13" s="79"/>
    </row>
    <row r="14" spans="1:5" ht="15">
      <c r="A14" s="75"/>
      <c r="B14" s="79"/>
      <c r="C14" s="79"/>
      <c r="D14" s="79"/>
      <c r="E14" s="79"/>
    </row>
    <row r="15" spans="1:6" s="82" customFormat="1" ht="15.75">
      <c r="A15" s="80">
        <v>2</v>
      </c>
      <c r="B15" s="171" t="s">
        <v>149</v>
      </c>
      <c r="C15" s="172"/>
      <c r="D15" s="172"/>
      <c r="E15" s="172"/>
      <c r="F15" s="81"/>
    </row>
    <row r="16" spans="1:6" s="82" customFormat="1" ht="31.5" customHeight="1">
      <c r="A16" s="80"/>
      <c r="B16" s="170" t="s">
        <v>188</v>
      </c>
      <c r="C16" s="170"/>
      <c r="D16" s="170"/>
      <c r="E16" s="170"/>
      <c r="F16" s="81"/>
    </row>
    <row r="17" spans="1:6" s="82" customFormat="1" ht="15">
      <c r="A17" s="80"/>
      <c r="B17" s="84"/>
      <c r="C17" s="84"/>
      <c r="D17" s="84"/>
      <c r="E17" s="84"/>
      <c r="F17" s="81"/>
    </row>
    <row r="18" spans="1:6" s="82" customFormat="1" ht="15">
      <c r="A18" s="80"/>
      <c r="B18" s="85"/>
      <c r="C18" s="85"/>
      <c r="D18" s="85"/>
      <c r="E18" s="85"/>
      <c r="F18" s="81"/>
    </row>
    <row r="19" spans="1:5" ht="15">
      <c r="A19" s="75">
        <v>3</v>
      </c>
      <c r="B19" s="169" t="s">
        <v>119</v>
      </c>
      <c r="C19" s="169"/>
      <c r="D19" s="169"/>
      <c r="E19" s="169"/>
    </row>
    <row r="20" spans="1:5" ht="32.25" customHeight="1">
      <c r="A20" s="75"/>
      <c r="B20" s="168" t="s">
        <v>186</v>
      </c>
      <c r="C20" s="168"/>
      <c r="D20" s="168"/>
      <c r="E20" s="168"/>
    </row>
    <row r="21" spans="1:5" ht="15">
      <c r="A21" s="75"/>
      <c r="B21" s="79"/>
      <c r="C21" s="79"/>
      <c r="D21" s="79"/>
      <c r="E21" s="79"/>
    </row>
    <row r="22" spans="1:5" ht="15">
      <c r="A22" s="75"/>
      <c r="B22" s="79"/>
      <c r="C22" s="79"/>
      <c r="D22" s="79"/>
      <c r="E22" s="79"/>
    </row>
    <row r="23" spans="1:5" ht="15">
      <c r="A23" s="75">
        <v>4</v>
      </c>
      <c r="B23" s="87" t="s">
        <v>14</v>
      </c>
      <c r="C23" s="79"/>
      <c r="D23" s="79"/>
      <c r="E23" s="79"/>
    </row>
    <row r="24" spans="1:5" ht="30.75" customHeight="1">
      <c r="A24" s="75"/>
      <c r="B24" s="174" t="s">
        <v>130</v>
      </c>
      <c r="C24" s="174"/>
      <c r="D24" s="174"/>
      <c r="E24" s="174"/>
    </row>
    <row r="25" spans="1:5" ht="15">
      <c r="A25" s="75"/>
      <c r="B25" s="79"/>
      <c r="C25" s="79"/>
      <c r="D25" s="79"/>
      <c r="E25" s="79"/>
    </row>
    <row r="26" spans="1:5" ht="15">
      <c r="A26" s="75"/>
      <c r="B26" s="79"/>
      <c r="C26" s="79"/>
      <c r="D26" s="79"/>
      <c r="E26" s="79"/>
    </row>
    <row r="27" spans="1:5" ht="15">
      <c r="A27" s="75">
        <v>5</v>
      </c>
      <c r="B27" s="87" t="s">
        <v>65</v>
      </c>
      <c r="C27" s="79"/>
      <c r="D27" s="79"/>
      <c r="E27" s="79"/>
    </row>
    <row r="28" spans="1:5" ht="29.25" customHeight="1">
      <c r="A28" s="75"/>
      <c r="B28" s="173" t="s">
        <v>124</v>
      </c>
      <c r="C28" s="173"/>
      <c r="D28" s="173"/>
      <c r="E28" s="173"/>
    </row>
    <row r="29" spans="1:5" ht="15">
      <c r="A29" s="75"/>
      <c r="B29" s="79"/>
      <c r="C29" s="79"/>
      <c r="D29" s="79"/>
      <c r="E29" s="79"/>
    </row>
    <row r="30" spans="1:5" ht="15">
      <c r="A30" s="75"/>
      <c r="B30" s="79"/>
      <c r="C30" s="79"/>
      <c r="D30" s="79"/>
      <c r="E30" s="79"/>
    </row>
    <row r="31" spans="1:5" ht="15">
      <c r="A31" s="75">
        <v>6</v>
      </c>
      <c r="B31" s="74" t="s">
        <v>15</v>
      </c>
      <c r="C31" s="79"/>
      <c r="D31" s="79"/>
      <c r="E31" s="79"/>
    </row>
    <row r="32" spans="1:5" ht="15">
      <c r="A32" s="75"/>
      <c r="B32" s="165" t="s">
        <v>140</v>
      </c>
      <c r="C32" s="165"/>
      <c r="D32" s="165"/>
      <c r="E32" s="165"/>
    </row>
    <row r="33" spans="1:5" ht="15">
      <c r="A33" s="75"/>
      <c r="B33" s="79"/>
      <c r="C33" s="79"/>
      <c r="D33" s="79"/>
      <c r="E33" s="79"/>
    </row>
    <row r="34" spans="1:5" ht="15">
      <c r="A34" s="75"/>
      <c r="B34" s="79"/>
      <c r="C34" s="79"/>
      <c r="D34" s="79"/>
      <c r="E34" s="79"/>
    </row>
    <row r="35" spans="1:5" ht="15">
      <c r="A35" s="75">
        <v>7</v>
      </c>
      <c r="B35" s="87" t="s">
        <v>16</v>
      </c>
      <c r="C35" s="79"/>
      <c r="D35" s="79"/>
      <c r="E35" s="79"/>
    </row>
    <row r="36" spans="1:5" ht="30.75" customHeight="1">
      <c r="A36" s="75"/>
      <c r="B36" s="165" t="s">
        <v>128</v>
      </c>
      <c r="C36" s="165"/>
      <c r="D36" s="165"/>
      <c r="E36" s="165"/>
    </row>
    <row r="37" spans="1:5" ht="15">
      <c r="A37" s="75"/>
      <c r="B37" s="79"/>
      <c r="C37" s="79"/>
      <c r="D37" s="79"/>
      <c r="E37" s="79"/>
    </row>
    <row r="38" spans="1:5" ht="64.5" customHeight="1">
      <c r="A38" s="75"/>
      <c r="B38" s="161" t="s">
        <v>0</v>
      </c>
      <c r="C38" s="161"/>
      <c r="D38" s="161"/>
      <c r="E38" s="161"/>
    </row>
    <row r="39" spans="1:5" ht="15">
      <c r="A39" s="75"/>
      <c r="B39" s="78"/>
      <c r="C39" s="78"/>
      <c r="D39" s="78"/>
      <c r="E39" s="78"/>
    </row>
    <row r="40" spans="1:5" ht="30.75" customHeight="1">
      <c r="A40" s="75"/>
      <c r="B40" s="178" t="s">
        <v>224</v>
      </c>
      <c r="C40" s="178"/>
      <c r="D40" s="178"/>
      <c r="E40" s="178"/>
    </row>
    <row r="41" spans="1:5" ht="15">
      <c r="A41" s="75"/>
      <c r="B41" s="76"/>
      <c r="C41" s="76"/>
      <c r="D41" s="76"/>
      <c r="E41" s="76"/>
    </row>
    <row r="42" spans="1:5" ht="30.75" customHeight="1">
      <c r="A42" s="75"/>
      <c r="B42" s="178" t="s">
        <v>212</v>
      </c>
      <c r="C42" s="178"/>
      <c r="D42" s="178"/>
      <c r="E42" s="178"/>
    </row>
    <row r="43" spans="1:5" ht="15">
      <c r="A43" s="75"/>
      <c r="B43" s="88"/>
      <c r="C43" s="88"/>
      <c r="D43" s="89" t="s">
        <v>71</v>
      </c>
      <c r="E43" s="88"/>
    </row>
    <row r="44" spans="1:5" ht="15">
      <c r="A44" s="75"/>
      <c r="B44" s="88"/>
      <c r="C44" s="88"/>
      <c r="D44" s="89" t="s">
        <v>72</v>
      </c>
      <c r="E44" s="88"/>
    </row>
    <row r="45" spans="1:5" ht="15">
      <c r="A45" s="75"/>
      <c r="B45" s="88"/>
      <c r="C45" s="88"/>
      <c r="D45" s="70"/>
      <c r="E45" s="88"/>
    </row>
    <row r="46" spans="1:5" ht="15">
      <c r="A46" s="75"/>
      <c r="B46" s="78" t="s">
        <v>3</v>
      </c>
      <c r="C46" s="78"/>
      <c r="D46" s="90">
        <v>30482</v>
      </c>
      <c r="E46" s="78"/>
    </row>
    <row r="47" spans="1:5" ht="15">
      <c r="A47" s="75"/>
      <c r="B47" s="78" t="s">
        <v>2</v>
      </c>
      <c r="C47" s="78"/>
      <c r="D47" s="90">
        <v>-1922</v>
      </c>
      <c r="E47" s="78"/>
    </row>
    <row r="48" spans="1:5" ht="15">
      <c r="A48" s="75"/>
      <c r="B48" s="78" t="s">
        <v>70</v>
      </c>
      <c r="C48" s="78"/>
      <c r="D48" s="90">
        <v>-26809</v>
      </c>
      <c r="E48" s="78"/>
    </row>
    <row r="49" spans="1:5" ht="15.75" thickBot="1">
      <c r="A49" s="75"/>
      <c r="B49" s="78" t="s">
        <v>213</v>
      </c>
      <c r="C49" s="78"/>
      <c r="D49" s="91">
        <f>SUM(D46:D48)</f>
        <v>1751</v>
      </c>
      <c r="E49" s="78"/>
    </row>
    <row r="50" spans="1:5" ht="15.75" thickTop="1">
      <c r="A50" s="75"/>
      <c r="B50" s="78"/>
      <c r="C50" s="78"/>
      <c r="D50" s="92"/>
      <c r="E50" s="78"/>
    </row>
    <row r="51" spans="1:5" ht="15">
      <c r="A51" s="75"/>
      <c r="B51" s="79"/>
      <c r="C51" s="79"/>
      <c r="D51" s="79"/>
      <c r="E51" s="79"/>
    </row>
    <row r="52" spans="1:5" ht="15">
      <c r="A52" s="75">
        <v>8</v>
      </c>
      <c r="B52" s="87" t="s">
        <v>17</v>
      </c>
      <c r="C52" s="79"/>
      <c r="D52" s="79"/>
      <c r="E52" s="79"/>
    </row>
    <row r="53" spans="1:5" ht="15">
      <c r="A53" s="75"/>
      <c r="B53" s="175" t="s">
        <v>214</v>
      </c>
      <c r="C53" s="175"/>
      <c r="D53" s="175"/>
      <c r="E53" s="175"/>
    </row>
    <row r="54" spans="1:5" ht="15">
      <c r="A54" s="75"/>
      <c r="B54" s="93"/>
      <c r="C54" s="93"/>
      <c r="D54" s="93"/>
      <c r="E54" s="93"/>
    </row>
    <row r="55" spans="1:5" ht="15">
      <c r="A55" s="75"/>
      <c r="B55" s="93"/>
      <c r="C55" s="93"/>
      <c r="D55" s="94" t="s">
        <v>12</v>
      </c>
      <c r="E55" s="93"/>
    </row>
    <row r="56" spans="1:5" ht="15">
      <c r="A56" s="75"/>
      <c r="B56" s="93" t="s">
        <v>215</v>
      </c>
      <c r="C56" s="93"/>
      <c r="D56" s="94"/>
      <c r="E56" s="93"/>
    </row>
    <row r="57" spans="1:5" ht="15">
      <c r="A57" s="75"/>
      <c r="B57" s="93" t="s">
        <v>216</v>
      </c>
      <c r="C57" s="93"/>
      <c r="D57" s="94"/>
      <c r="E57" s="93"/>
    </row>
    <row r="58" spans="1:5" ht="15">
      <c r="A58" s="75"/>
      <c r="B58" s="93" t="s">
        <v>249</v>
      </c>
      <c r="C58" s="93"/>
      <c r="D58" s="95"/>
      <c r="E58" s="93"/>
    </row>
    <row r="59" spans="1:5" ht="15">
      <c r="A59" s="75"/>
      <c r="B59" s="76" t="s">
        <v>217</v>
      </c>
      <c r="C59" s="93"/>
      <c r="D59" s="73">
        <v>8654</v>
      </c>
      <c r="E59" s="93"/>
    </row>
    <row r="60" spans="1:5" ht="15">
      <c r="A60" s="75"/>
      <c r="B60" s="76"/>
      <c r="C60" s="93"/>
      <c r="D60" s="72"/>
      <c r="E60" s="93"/>
    </row>
    <row r="61" spans="1:5" ht="15">
      <c r="A61" s="75"/>
      <c r="B61" s="79" t="s">
        <v>250</v>
      </c>
      <c r="C61" s="79"/>
      <c r="D61" s="95"/>
      <c r="E61" s="79"/>
    </row>
    <row r="62" spans="1:5" ht="15">
      <c r="A62" s="75"/>
      <c r="B62" s="93" t="s">
        <v>217</v>
      </c>
      <c r="C62" s="93"/>
      <c r="D62" s="96">
        <v>2164</v>
      </c>
      <c r="E62" s="93"/>
    </row>
    <row r="63" spans="1:5" ht="15.75" thickBot="1">
      <c r="A63" s="75"/>
      <c r="B63" s="93"/>
      <c r="C63" s="93"/>
      <c r="D63" s="97">
        <f>SUM(D58:D62)</f>
        <v>10818</v>
      </c>
      <c r="E63" s="93"/>
    </row>
    <row r="64" spans="1:5" ht="15.75" thickTop="1">
      <c r="A64" s="75"/>
      <c r="B64" s="93"/>
      <c r="C64" s="93"/>
      <c r="D64" s="93"/>
      <c r="E64" s="93"/>
    </row>
    <row r="65" spans="1:5" ht="15">
      <c r="A65" s="75"/>
      <c r="B65" s="93"/>
      <c r="C65" s="93"/>
      <c r="D65" s="93"/>
      <c r="E65" s="93"/>
    </row>
    <row r="66" spans="1:2" ht="15">
      <c r="A66" s="75">
        <v>9</v>
      </c>
      <c r="B66" s="74" t="s">
        <v>18</v>
      </c>
    </row>
    <row r="67" spans="1:4" ht="15">
      <c r="A67" s="75"/>
      <c r="B67" s="74"/>
      <c r="C67" s="98" t="s">
        <v>53</v>
      </c>
      <c r="D67" s="98" t="s">
        <v>54</v>
      </c>
    </row>
    <row r="68" spans="1:4" ht="45">
      <c r="A68" s="75"/>
      <c r="B68" s="74"/>
      <c r="C68" s="98" t="s">
        <v>218</v>
      </c>
      <c r="D68" s="98" t="s">
        <v>219</v>
      </c>
    </row>
    <row r="69" spans="1:4" ht="15">
      <c r="A69" s="75"/>
      <c r="C69" s="98" t="s">
        <v>12</v>
      </c>
      <c r="D69" s="98" t="s">
        <v>12</v>
      </c>
    </row>
    <row r="70" spans="1:3" ht="15">
      <c r="A70" s="75"/>
      <c r="B70" s="99" t="s">
        <v>27</v>
      </c>
      <c r="C70" s="100"/>
    </row>
    <row r="71" spans="1:5" ht="15">
      <c r="A71" s="75"/>
      <c r="B71" s="67" t="s">
        <v>174</v>
      </c>
      <c r="C71" s="101">
        <v>134037</v>
      </c>
      <c r="D71" s="101">
        <v>323747</v>
      </c>
      <c r="E71" s="100"/>
    </row>
    <row r="72" spans="1:5" ht="15">
      <c r="A72" s="75"/>
      <c r="B72" s="67" t="s">
        <v>45</v>
      </c>
      <c r="C72" s="102">
        <v>8662</v>
      </c>
      <c r="D72" s="102">
        <v>20783</v>
      </c>
      <c r="E72" s="100"/>
    </row>
    <row r="73" spans="1:5" ht="15">
      <c r="A73" s="75"/>
      <c r="C73" s="101">
        <f>SUM(C71:C72)</f>
        <v>142699</v>
      </c>
      <c r="D73" s="101">
        <f>SUM(D71:D72)</f>
        <v>344530</v>
      </c>
      <c r="E73" s="100"/>
    </row>
    <row r="74" spans="1:5" ht="15">
      <c r="A74" s="75"/>
      <c r="B74" s="67" t="s">
        <v>36</v>
      </c>
      <c r="C74" s="101"/>
      <c r="D74" s="101"/>
      <c r="E74" s="100"/>
    </row>
    <row r="75" spans="1:5" ht="15">
      <c r="A75" s="75"/>
      <c r="B75" s="103" t="s">
        <v>175</v>
      </c>
      <c r="C75" s="101">
        <v>-1260</v>
      </c>
      <c r="D75" s="101">
        <v>-26452</v>
      </c>
      <c r="E75" s="100"/>
    </row>
    <row r="76" spans="1:5" ht="15">
      <c r="A76" s="75"/>
      <c r="B76" s="103" t="s">
        <v>68</v>
      </c>
      <c r="C76" s="101">
        <v>-1362</v>
      </c>
      <c r="D76" s="101">
        <v>-2900</v>
      </c>
      <c r="E76" s="100"/>
    </row>
    <row r="77" spans="1:5" ht="15.75" thickBot="1">
      <c r="A77" s="75"/>
      <c r="C77" s="104">
        <f>SUM(C73:C76)</f>
        <v>140077</v>
      </c>
      <c r="D77" s="104">
        <f>SUM(D73:D76)</f>
        <v>315178</v>
      </c>
      <c r="E77" s="100"/>
    </row>
    <row r="78" spans="1:5" ht="15.75" thickTop="1">
      <c r="A78" s="75"/>
      <c r="C78" s="105"/>
      <c r="D78" s="105"/>
      <c r="E78" s="100"/>
    </row>
    <row r="79" spans="1:5" ht="15">
      <c r="A79" s="75"/>
      <c r="B79" s="99" t="s">
        <v>28</v>
      </c>
      <c r="C79" s="101"/>
      <c r="D79" s="101"/>
      <c r="E79" s="100"/>
    </row>
    <row r="80" spans="1:5" ht="15">
      <c r="A80" s="75"/>
      <c r="B80" s="67" t="s">
        <v>174</v>
      </c>
      <c r="C80" s="101">
        <v>43481</v>
      </c>
      <c r="D80" s="101">
        <v>96489</v>
      </c>
      <c r="E80" s="100"/>
    </row>
    <row r="81" spans="1:5" ht="15">
      <c r="A81" s="75"/>
      <c r="B81" s="67" t="s">
        <v>45</v>
      </c>
      <c r="C81" s="102">
        <v>4605</v>
      </c>
      <c r="D81" s="102">
        <v>12574</v>
      </c>
      <c r="E81" s="100"/>
    </row>
    <row r="82" spans="1:5" ht="15">
      <c r="A82" s="75"/>
      <c r="C82" s="101">
        <f>SUM(C80:C81)</f>
        <v>48086</v>
      </c>
      <c r="D82" s="101">
        <f>SUM(D80:D81)</f>
        <v>109063</v>
      </c>
      <c r="E82" s="100"/>
    </row>
    <row r="83" spans="1:5" ht="15">
      <c r="A83" s="75"/>
      <c r="B83" s="67" t="s">
        <v>36</v>
      </c>
      <c r="C83" s="101"/>
      <c r="D83" s="101"/>
      <c r="E83" s="100"/>
    </row>
    <row r="84" spans="1:5" ht="15">
      <c r="A84" s="75"/>
      <c r="B84" s="103" t="s">
        <v>175</v>
      </c>
      <c r="C84" s="101">
        <v>654</v>
      </c>
      <c r="D84" s="101">
        <v>1618</v>
      </c>
      <c r="E84" s="100"/>
    </row>
    <row r="85" spans="1:5" ht="15">
      <c r="A85" s="75"/>
      <c r="B85" s="103" t="s">
        <v>68</v>
      </c>
      <c r="C85" s="101">
        <v>-553</v>
      </c>
      <c r="D85" s="101">
        <v>-1502</v>
      </c>
      <c r="E85" s="100"/>
    </row>
    <row r="86" spans="1:5" ht="15.75" thickBot="1">
      <c r="A86" s="75"/>
      <c r="C86" s="104">
        <f>SUM(C82:C85)</f>
        <v>48187</v>
      </c>
      <c r="D86" s="104">
        <f>SUM(D82:D85)</f>
        <v>109179</v>
      </c>
      <c r="E86" s="100"/>
    </row>
    <row r="87" spans="1:5" ht="15.75" thickTop="1">
      <c r="A87" s="75"/>
      <c r="C87" s="106"/>
      <c r="D87" s="106"/>
      <c r="E87" s="100"/>
    </row>
    <row r="88" spans="1:5" ht="15">
      <c r="A88" s="75"/>
      <c r="C88" s="107"/>
      <c r="D88" s="107"/>
      <c r="E88" s="100"/>
    </row>
    <row r="89" spans="1:6" s="82" customFormat="1" ht="15">
      <c r="A89" s="80">
        <v>10</v>
      </c>
      <c r="B89" s="108" t="s">
        <v>177</v>
      </c>
      <c r="C89" s="84"/>
      <c r="D89" s="84"/>
      <c r="E89" s="84"/>
      <c r="F89" s="81"/>
    </row>
    <row r="90" spans="1:6" s="82" customFormat="1" ht="30.75" customHeight="1">
      <c r="A90" s="80"/>
      <c r="B90" s="166" t="s">
        <v>252</v>
      </c>
      <c r="C90" s="166"/>
      <c r="D90" s="166"/>
      <c r="E90" s="166"/>
      <c r="F90" s="81"/>
    </row>
    <row r="91" spans="1:6" s="82" customFormat="1" ht="15">
      <c r="A91" s="80"/>
      <c r="B91" s="110"/>
      <c r="C91" s="110"/>
      <c r="D91" s="110"/>
      <c r="E91" s="110"/>
      <c r="F91" s="81"/>
    </row>
    <row r="92" spans="1:6" s="82" customFormat="1" ht="15" customHeight="1">
      <c r="A92" s="80"/>
      <c r="B92" s="110"/>
      <c r="C92" s="110"/>
      <c r="D92" s="110"/>
      <c r="E92" s="110"/>
      <c r="F92" s="81"/>
    </row>
    <row r="93" spans="1:6" s="82" customFormat="1" ht="15">
      <c r="A93" s="80">
        <v>11</v>
      </c>
      <c r="B93" s="108" t="s">
        <v>19</v>
      </c>
      <c r="C93" s="84"/>
      <c r="D93" s="84"/>
      <c r="E93" s="84"/>
      <c r="F93" s="81"/>
    </row>
    <row r="94" spans="1:6" s="82" customFormat="1" ht="15">
      <c r="A94" s="80"/>
      <c r="B94" s="176" t="s">
        <v>220</v>
      </c>
      <c r="C94" s="176"/>
      <c r="D94" s="176"/>
      <c r="E94" s="176"/>
      <c r="F94" s="81"/>
    </row>
    <row r="95" spans="1:6" s="82" customFormat="1" ht="15">
      <c r="A95" s="80"/>
      <c r="B95" s="77"/>
      <c r="C95" s="111"/>
      <c r="D95" s="112"/>
      <c r="E95" s="77"/>
      <c r="F95" s="81"/>
    </row>
    <row r="96" spans="1:6" s="82" customFormat="1" ht="15">
      <c r="A96" s="80"/>
      <c r="B96" s="84"/>
      <c r="C96" s="84"/>
      <c r="D96" s="84"/>
      <c r="E96" s="84"/>
      <c r="F96" s="81"/>
    </row>
    <row r="97" spans="1:5" ht="15">
      <c r="A97" s="75">
        <v>12</v>
      </c>
      <c r="B97" s="87" t="s">
        <v>46</v>
      </c>
      <c r="C97" s="79"/>
      <c r="D97" s="79"/>
      <c r="E97" s="79"/>
    </row>
    <row r="98" spans="1:5" ht="15">
      <c r="A98" s="75"/>
      <c r="B98" s="79"/>
      <c r="C98" s="79"/>
      <c r="D98" s="113" t="s">
        <v>12</v>
      </c>
      <c r="E98" s="79"/>
    </row>
    <row r="99" spans="1:5" ht="15">
      <c r="A99" s="75"/>
      <c r="B99" s="79" t="s">
        <v>121</v>
      </c>
      <c r="C99" s="79"/>
      <c r="D99" s="114"/>
      <c r="E99" s="79"/>
    </row>
    <row r="100" spans="1:5" ht="15">
      <c r="A100" s="75"/>
      <c r="B100" s="79" t="s">
        <v>157</v>
      </c>
      <c r="C100" s="79"/>
      <c r="D100" s="115">
        <v>367359</v>
      </c>
      <c r="E100" s="79"/>
    </row>
    <row r="101" spans="1:5" ht="15">
      <c r="A101" s="75"/>
      <c r="B101" s="79" t="s">
        <v>155</v>
      </c>
      <c r="C101" s="79"/>
      <c r="D101" s="116"/>
      <c r="E101" s="79"/>
    </row>
    <row r="102" spans="1:5" ht="15">
      <c r="A102" s="75"/>
      <c r="B102" s="79" t="s">
        <v>156</v>
      </c>
      <c r="C102" s="79"/>
      <c r="D102" s="115">
        <v>107188</v>
      </c>
      <c r="E102" s="79"/>
    </row>
    <row r="103" spans="1:5" ht="15.75" thickBot="1">
      <c r="A103" s="75"/>
      <c r="B103" s="79"/>
      <c r="C103" s="79"/>
      <c r="D103" s="104">
        <f>SUM(D100:D102)</f>
        <v>474547</v>
      </c>
      <c r="E103" s="79"/>
    </row>
    <row r="104" spans="1:5" ht="15.75" thickTop="1">
      <c r="A104" s="75"/>
      <c r="B104" s="79"/>
      <c r="C104" s="79"/>
      <c r="D104" s="106"/>
      <c r="E104" s="79"/>
    </row>
    <row r="105" spans="1:5" ht="30.75" customHeight="1">
      <c r="A105" s="75"/>
      <c r="B105" s="163" t="s">
        <v>231</v>
      </c>
      <c r="C105" s="163"/>
      <c r="D105" s="163"/>
      <c r="E105" s="163"/>
    </row>
    <row r="106" spans="1:5" ht="15">
      <c r="A106" s="75"/>
      <c r="B106" s="110"/>
      <c r="C106" s="110"/>
      <c r="D106" s="110"/>
      <c r="E106" s="110"/>
    </row>
    <row r="107" spans="1:5" ht="15">
      <c r="A107" s="75"/>
      <c r="B107" s="165"/>
      <c r="C107" s="179"/>
      <c r="D107" s="179"/>
      <c r="E107" s="179"/>
    </row>
    <row r="108" spans="1:5" ht="15">
      <c r="A108" s="75">
        <v>13</v>
      </c>
      <c r="B108" s="87" t="s">
        <v>29</v>
      </c>
      <c r="C108" s="79"/>
      <c r="D108" s="79"/>
      <c r="E108" s="79"/>
    </row>
    <row r="109" spans="1:5" ht="30.75" customHeight="1">
      <c r="A109" s="75"/>
      <c r="B109" s="173" t="s">
        <v>221</v>
      </c>
      <c r="C109" s="173"/>
      <c r="D109" s="173"/>
      <c r="E109" s="173"/>
    </row>
    <row r="110" spans="1:5" ht="15">
      <c r="A110" s="75"/>
      <c r="B110" s="79"/>
      <c r="C110" s="79"/>
      <c r="D110" s="79"/>
      <c r="E110" s="79"/>
    </row>
    <row r="111" spans="1:5" ht="15">
      <c r="A111" s="75"/>
      <c r="B111" s="79"/>
      <c r="C111" s="79"/>
      <c r="D111" s="113" t="s">
        <v>12</v>
      </c>
      <c r="E111" s="79"/>
    </row>
    <row r="112" spans="1:5" ht="15">
      <c r="A112" s="75"/>
      <c r="B112" s="79"/>
      <c r="C112" s="79"/>
      <c r="D112" s="113"/>
      <c r="E112" s="79"/>
    </row>
    <row r="113" spans="1:5" ht="15.75" thickBot="1">
      <c r="A113" s="75"/>
      <c r="B113" s="79" t="s">
        <v>160</v>
      </c>
      <c r="C113" s="79"/>
      <c r="D113" s="117">
        <v>1223</v>
      </c>
      <c r="E113" s="79"/>
    </row>
    <row r="114" spans="1:5" ht="15.75" thickTop="1">
      <c r="A114" s="75"/>
      <c r="B114" s="79"/>
      <c r="C114" s="79"/>
      <c r="D114" s="115"/>
      <c r="E114" s="79"/>
    </row>
    <row r="115" spans="1:5" ht="15">
      <c r="A115" s="75"/>
      <c r="B115" s="79"/>
      <c r="C115" s="79"/>
      <c r="D115" s="79"/>
      <c r="E115" s="79"/>
    </row>
    <row r="116" spans="1:5" ht="15">
      <c r="A116" s="75">
        <v>14</v>
      </c>
      <c r="B116" s="87" t="s">
        <v>143</v>
      </c>
      <c r="C116" s="79"/>
      <c r="D116" s="79"/>
      <c r="E116" s="79"/>
    </row>
    <row r="117" spans="1:5" ht="15">
      <c r="A117" s="75"/>
      <c r="B117" s="79"/>
      <c r="C117" s="94" t="s">
        <v>53</v>
      </c>
      <c r="D117" s="98" t="s">
        <v>54</v>
      </c>
      <c r="E117" s="79"/>
    </row>
    <row r="118" spans="1:5" ht="45">
      <c r="A118" s="75"/>
      <c r="B118" s="79"/>
      <c r="C118" s="98" t="s">
        <v>218</v>
      </c>
      <c r="D118" s="98" t="s">
        <v>219</v>
      </c>
      <c r="E118" s="79"/>
    </row>
    <row r="119" spans="1:5" ht="15">
      <c r="A119" s="75"/>
      <c r="B119" s="79"/>
      <c r="C119" s="98" t="s">
        <v>12</v>
      </c>
      <c r="D119" s="98" t="s">
        <v>12</v>
      </c>
      <c r="E119" s="79"/>
    </row>
    <row r="120" spans="1:5" ht="30">
      <c r="A120" s="75"/>
      <c r="B120" s="118" t="s">
        <v>144</v>
      </c>
      <c r="C120" s="98"/>
      <c r="D120" s="98"/>
      <c r="E120" s="79"/>
    </row>
    <row r="121" spans="1:5" ht="15">
      <c r="A121" s="75"/>
      <c r="B121" s="79" t="s">
        <v>146</v>
      </c>
      <c r="C121" s="98"/>
      <c r="D121" s="98"/>
      <c r="E121" s="79"/>
    </row>
    <row r="122" spans="1:5" ht="15">
      <c r="A122" s="75"/>
      <c r="B122" s="79" t="s">
        <v>172</v>
      </c>
      <c r="C122" s="119">
        <v>4</v>
      </c>
      <c r="D122" s="119">
        <v>11</v>
      </c>
      <c r="E122" s="79"/>
    </row>
    <row r="123" spans="1:5" ht="15">
      <c r="A123" s="75"/>
      <c r="B123" s="79"/>
      <c r="C123" s="119"/>
      <c r="D123" s="119"/>
      <c r="E123" s="79"/>
    </row>
    <row r="124" spans="1:5" ht="30">
      <c r="A124" s="75"/>
      <c r="B124" s="118" t="s">
        <v>145</v>
      </c>
      <c r="C124" s="119"/>
      <c r="D124" s="119"/>
      <c r="E124" s="79"/>
    </row>
    <row r="125" spans="1:5" ht="15">
      <c r="A125" s="75"/>
      <c r="B125" s="79" t="s">
        <v>147</v>
      </c>
      <c r="C125" s="119"/>
      <c r="D125" s="119"/>
      <c r="E125" s="79"/>
    </row>
    <row r="126" spans="1:5" ht="15">
      <c r="A126" s="75"/>
      <c r="B126" s="79" t="s">
        <v>148</v>
      </c>
      <c r="C126" s="119">
        <v>24</v>
      </c>
      <c r="D126" s="119">
        <v>71</v>
      </c>
      <c r="E126" s="79"/>
    </row>
    <row r="127" spans="1:5" ht="15">
      <c r="A127" s="75"/>
      <c r="B127" s="79"/>
      <c r="C127" s="79"/>
      <c r="D127" s="79"/>
      <c r="E127" s="79"/>
    </row>
    <row r="128" spans="1:5" ht="30">
      <c r="A128" s="75"/>
      <c r="B128" s="118" t="s">
        <v>165</v>
      </c>
      <c r="C128" s="98"/>
      <c r="D128" s="98"/>
      <c r="E128" s="79"/>
    </row>
    <row r="129" spans="1:5" ht="15">
      <c r="A129" s="75"/>
      <c r="B129" s="79" t="s">
        <v>166</v>
      </c>
      <c r="C129" s="98"/>
      <c r="D129" s="98"/>
      <c r="E129" s="79"/>
    </row>
    <row r="130" spans="1:5" ht="15">
      <c r="A130" s="75"/>
      <c r="B130" s="79" t="s">
        <v>172</v>
      </c>
      <c r="C130" s="120">
        <v>4</v>
      </c>
      <c r="D130" s="120">
        <v>14</v>
      </c>
      <c r="E130" s="79"/>
    </row>
    <row r="131" spans="1:5" ht="15">
      <c r="A131" s="75"/>
      <c r="B131" s="79"/>
      <c r="C131" s="119"/>
      <c r="D131" s="119"/>
      <c r="E131" s="79"/>
    </row>
    <row r="132" spans="1:5" ht="15">
      <c r="A132" s="75"/>
      <c r="B132" s="118" t="s">
        <v>191</v>
      </c>
      <c r="C132" s="98"/>
      <c r="D132" s="98"/>
      <c r="E132" s="79"/>
    </row>
    <row r="133" spans="1:5" ht="15">
      <c r="A133" s="75"/>
      <c r="B133" s="79" t="s">
        <v>192</v>
      </c>
      <c r="C133" s="98"/>
      <c r="D133" s="98"/>
      <c r="E133" s="79"/>
    </row>
    <row r="134" spans="1:5" ht="15.75" thickBot="1">
      <c r="A134" s="75"/>
      <c r="B134" s="79" t="s">
        <v>172</v>
      </c>
      <c r="C134" s="121">
        <v>4</v>
      </c>
      <c r="D134" s="121">
        <v>14</v>
      </c>
      <c r="E134" s="79"/>
    </row>
    <row r="135" spans="1:5" ht="15.75" thickTop="1">
      <c r="A135" s="75"/>
      <c r="B135" s="79"/>
      <c r="C135" s="119"/>
      <c r="D135" s="119"/>
      <c r="E135" s="79"/>
    </row>
    <row r="136" spans="1:5" ht="31.5" customHeight="1">
      <c r="A136" s="75"/>
      <c r="B136" s="178" t="s">
        <v>150</v>
      </c>
      <c r="C136" s="178"/>
      <c r="D136" s="178"/>
      <c r="E136" s="178"/>
    </row>
    <row r="137" spans="1:5" ht="15">
      <c r="A137" s="75"/>
      <c r="B137" s="77"/>
      <c r="C137" s="77"/>
      <c r="D137" s="77"/>
      <c r="E137" s="77"/>
    </row>
    <row r="138" spans="1:5" ht="15">
      <c r="A138" s="75"/>
      <c r="B138" s="77"/>
      <c r="C138" s="77"/>
      <c r="D138" s="77"/>
      <c r="E138" s="77"/>
    </row>
    <row r="139" spans="1:6" s="82" customFormat="1" ht="15">
      <c r="A139" s="80">
        <v>15</v>
      </c>
      <c r="B139" s="122" t="s">
        <v>21</v>
      </c>
      <c r="C139" s="85"/>
      <c r="D139" s="85"/>
      <c r="E139" s="85"/>
      <c r="F139" s="81"/>
    </row>
    <row r="140" spans="1:6" s="82" customFormat="1" ht="78" customHeight="1">
      <c r="A140" s="80"/>
      <c r="B140" s="163" t="s">
        <v>238</v>
      </c>
      <c r="C140" s="163"/>
      <c r="D140" s="163"/>
      <c r="E140" s="163"/>
      <c r="F140" s="123"/>
    </row>
    <row r="141" spans="1:6" s="82" customFormat="1" ht="15" customHeight="1">
      <c r="A141" s="80"/>
      <c r="B141" s="110"/>
      <c r="C141" s="110"/>
      <c r="D141" s="110"/>
      <c r="E141" s="110"/>
      <c r="F141" s="123"/>
    </row>
    <row r="142" spans="1:6" s="82" customFormat="1" ht="45.75" customHeight="1">
      <c r="A142" s="80"/>
      <c r="B142" s="185" t="s">
        <v>239</v>
      </c>
      <c r="C142" s="185"/>
      <c r="D142" s="185"/>
      <c r="E142" s="185"/>
      <c r="F142" s="123"/>
    </row>
    <row r="143" spans="1:6" s="82" customFormat="1" ht="15.75" customHeight="1">
      <c r="A143" s="80"/>
      <c r="B143" s="124"/>
      <c r="C143" s="124"/>
      <c r="D143" s="124"/>
      <c r="E143" s="124"/>
      <c r="F143" s="123"/>
    </row>
    <row r="144" spans="1:6" s="82" customFormat="1" ht="30.75" customHeight="1">
      <c r="A144" s="80"/>
      <c r="B144" s="163" t="s">
        <v>236</v>
      </c>
      <c r="C144" s="163"/>
      <c r="D144" s="163"/>
      <c r="E144" s="163"/>
      <c r="F144" s="123"/>
    </row>
    <row r="145" spans="1:6" ht="15">
      <c r="A145" s="75"/>
      <c r="B145" s="110"/>
      <c r="C145" s="110"/>
      <c r="D145" s="110"/>
      <c r="E145" s="110"/>
      <c r="F145" s="123"/>
    </row>
    <row r="146" spans="1:6" ht="45.75" customHeight="1">
      <c r="A146" s="75"/>
      <c r="B146" s="163" t="s">
        <v>232</v>
      </c>
      <c r="C146" s="163"/>
      <c r="D146" s="163"/>
      <c r="E146" s="163"/>
      <c r="F146" s="123"/>
    </row>
    <row r="147" spans="1:6" ht="15">
      <c r="A147" s="75"/>
      <c r="B147" s="110"/>
      <c r="C147" s="110"/>
      <c r="D147" s="110"/>
      <c r="E147" s="110"/>
      <c r="F147" s="123"/>
    </row>
    <row r="148" spans="1:6" ht="46.5" customHeight="1">
      <c r="A148" s="75"/>
      <c r="B148" s="163" t="s">
        <v>240</v>
      </c>
      <c r="C148" s="163"/>
      <c r="D148" s="163"/>
      <c r="E148" s="163"/>
      <c r="F148" s="123"/>
    </row>
    <row r="149" spans="1:5" ht="15">
      <c r="A149" s="75"/>
      <c r="B149" s="83"/>
      <c r="C149" s="83"/>
      <c r="D149" s="83"/>
      <c r="E149" s="83"/>
    </row>
    <row r="150" spans="1:6" s="82" customFormat="1" ht="15">
      <c r="A150" s="80"/>
      <c r="B150" s="125" t="s">
        <v>176</v>
      </c>
      <c r="C150" s="110"/>
      <c r="D150" s="110"/>
      <c r="E150" s="110"/>
      <c r="F150" s="81"/>
    </row>
    <row r="151" spans="1:6" s="82" customFormat="1" ht="63.75" customHeight="1">
      <c r="A151" s="80"/>
      <c r="B151" s="180" t="s">
        <v>241</v>
      </c>
      <c r="C151" s="180"/>
      <c r="D151" s="180"/>
      <c r="E151" s="180"/>
      <c r="F151" s="81"/>
    </row>
    <row r="152" spans="1:6" s="82" customFormat="1" ht="15">
      <c r="A152" s="80"/>
      <c r="B152" s="126"/>
      <c r="C152" s="126"/>
      <c r="D152" s="126"/>
      <c r="E152" s="126"/>
      <c r="F152" s="81"/>
    </row>
    <row r="153" spans="1:6" s="82" customFormat="1" ht="15">
      <c r="A153" s="80"/>
      <c r="B153" s="127" t="s">
        <v>66</v>
      </c>
      <c r="C153" s="110"/>
      <c r="D153" s="110"/>
      <c r="E153" s="110"/>
      <c r="F153" s="81"/>
    </row>
    <row r="154" spans="1:6" s="82" customFormat="1" ht="48.75" customHeight="1">
      <c r="A154" s="80"/>
      <c r="B154" s="180" t="s">
        <v>242</v>
      </c>
      <c r="C154" s="180"/>
      <c r="D154" s="180"/>
      <c r="E154" s="180"/>
      <c r="F154" s="81"/>
    </row>
    <row r="155" spans="1:5" ht="15">
      <c r="A155" s="75"/>
      <c r="B155" s="126"/>
      <c r="C155" s="126"/>
      <c r="D155" s="126"/>
      <c r="E155" s="126"/>
    </row>
    <row r="156" spans="1:6" s="130" customFormat="1" ht="15">
      <c r="A156" s="128"/>
      <c r="B156" s="184"/>
      <c r="C156" s="184"/>
      <c r="D156" s="184"/>
      <c r="E156" s="184"/>
      <c r="F156" s="129"/>
    </row>
    <row r="157" spans="1:6" s="82" customFormat="1" ht="15">
      <c r="A157" s="131">
        <v>16</v>
      </c>
      <c r="B157" s="132" t="s">
        <v>37</v>
      </c>
      <c r="C157" s="84"/>
      <c r="D157" s="84"/>
      <c r="E157" s="84"/>
      <c r="F157" s="81"/>
    </row>
    <row r="158" spans="1:6" s="82" customFormat="1" ht="93.75" customHeight="1">
      <c r="A158" s="80"/>
      <c r="B158" s="163" t="s">
        <v>243</v>
      </c>
      <c r="C158" s="163"/>
      <c r="D158" s="163"/>
      <c r="E158" s="163"/>
      <c r="F158" s="123"/>
    </row>
    <row r="159" spans="1:6" ht="15">
      <c r="A159" s="75"/>
      <c r="B159" s="110"/>
      <c r="C159" s="110"/>
      <c r="D159" s="110"/>
      <c r="E159" s="110"/>
      <c r="F159" s="133"/>
    </row>
    <row r="160" spans="1:5" ht="15">
      <c r="A160" s="75"/>
      <c r="B160" s="79"/>
      <c r="C160" s="79" t="s">
        <v>50</v>
      </c>
      <c r="D160" s="79"/>
      <c r="E160" s="79"/>
    </row>
    <row r="161" spans="1:6" s="82" customFormat="1" ht="15">
      <c r="A161" s="80">
        <v>17</v>
      </c>
      <c r="B161" s="134" t="s">
        <v>58</v>
      </c>
      <c r="C161" s="81"/>
      <c r="D161" s="81"/>
      <c r="E161" s="81"/>
      <c r="F161" s="81"/>
    </row>
    <row r="162" spans="1:6" s="82" customFormat="1" ht="63.75" customHeight="1">
      <c r="A162" s="80"/>
      <c r="B162" s="163" t="s">
        <v>253</v>
      </c>
      <c r="C162" s="163"/>
      <c r="D162" s="163"/>
      <c r="E162" s="163"/>
      <c r="F162" s="81"/>
    </row>
    <row r="163" spans="1:6" s="82" customFormat="1" ht="15">
      <c r="A163" s="80"/>
      <c r="B163" s="110"/>
      <c r="C163" s="110"/>
      <c r="D163" s="110"/>
      <c r="E163" s="110"/>
      <c r="F163" s="81"/>
    </row>
    <row r="164" spans="1:6" s="82" customFormat="1" ht="80.25" customHeight="1">
      <c r="A164" s="80"/>
      <c r="B164" s="163" t="s">
        <v>244</v>
      </c>
      <c r="C164" s="163"/>
      <c r="D164" s="163"/>
      <c r="E164" s="163"/>
      <c r="F164" s="81"/>
    </row>
    <row r="165" spans="1:6" s="82" customFormat="1" ht="15">
      <c r="A165" s="80"/>
      <c r="B165" s="110"/>
      <c r="C165" s="110"/>
      <c r="D165" s="110"/>
      <c r="E165" s="110"/>
      <c r="F165" s="81"/>
    </row>
    <row r="166" spans="1:6" s="82" customFormat="1" ht="50.25" customHeight="1">
      <c r="A166" s="80"/>
      <c r="B166" s="163" t="s">
        <v>245</v>
      </c>
      <c r="C166" s="163"/>
      <c r="D166" s="163"/>
      <c r="E166" s="163"/>
      <c r="F166" s="81"/>
    </row>
    <row r="167" spans="1:6" s="82" customFormat="1" ht="15">
      <c r="A167" s="80"/>
      <c r="B167" s="110"/>
      <c r="C167" s="110"/>
      <c r="D167" s="110"/>
      <c r="E167" s="110"/>
      <c r="F167" s="81"/>
    </row>
    <row r="168" spans="1:6" s="82" customFormat="1" ht="31.5" customHeight="1">
      <c r="A168" s="80"/>
      <c r="B168" s="163" t="s">
        <v>246</v>
      </c>
      <c r="C168" s="163"/>
      <c r="D168" s="163"/>
      <c r="E168" s="163"/>
      <c r="F168" s="123"/>
    </row>
    <row r="169" spans="1:6" ht="15">
      <c r="A169" s="75"/>
      <c r="B169" s="110"/>
      <c r="C169" s="110"/>
      <c r="D169" s="110"/>
      <c r="E169" s="110"/>
      <c r="F169" s="123"/>
    </row>
    <row r="170" spans="1:6" ht="15">
      <c r="A170" s="75"/>
      <c r="B170" s="110" t="s">
        <v>189</v>
      </c>
      <c r="C170" s="110"/>
      <c r="D170" s="110"/>
      <c r="E170" s="110"/>
      <c r="F170" s="123"/>
    </row>
    <row r="171" spans="1:5" ht="15">
      <c r="A171" s="75">
        <v>18</v>
      </c>
      <c r="B171" s="162" t="s">
        <v>136</v>
      </c>
      <c r="C171" s="162"/>
      <c r="D171" s="162"/>
      <c r="E171" s="162"/>
    </row>
    <row r="172" spans="1:5" ht="15">
      <c r="A172" s="75"/>
      <c r="B172" s="168" t="s">
        <v>51</v>
      </c>
      <c r="C172" s="168"/>
      <c r="D172" s="168"/>
      <c r="E172" s="168"/>
    </row>
    <row r="173" spans="1:5" ht="15">
      <c r="A173" s="75"/>
      <c r="B173" s="86"/>
      <c r="C173" s="86"/>
      <c r="D173" s="86"/>
      <c r="E173" s="86"/>
    </row>
    <row r="174" spans="1:5" ht="15">
      <c r="A174" s="75"/>
      <c r="B174" s="86"/>
      <c r="C174" s="86"/>
      <c r="D174" s="86"/>
      <c r="E174" s="86"/>
    </row>
    <row r="175" spans="1:5" ht="15">
      <c r="A175" s="75">
        <v>19</v>
      </c>
      <c r="B175" s="74" t="s">
        <v>152</v>
      </c>
      <c r="C175" s="181"/>
      <c r="D175" s="181"/>
      <c r="E175" s="94"/>
    </row>
    <row r="176" spans="1:5" ht="15">
      <c r="A176" s="75"/>
      <c r="B176" s="74"/>
      <c r="C176" s="94" t="s">
        <v>53</v>
      </c>
      <c r="D176" s="98" t="s">
        <v>54</v>
      </c>
      <c r="E176" s="94"/>
    </row>
    <row r="177" spans="1:5" ht="45">
      <c r="A177" s="135"/>
      <c r="B177" s="74"/>
      <c r="C177" s="98" t="s">
        <v>218</v>
      </c>
      <c r="D177" s="98" t="s">
        <v>219</v>
      </c>
      <c r="E177" s="98"/>
    </row>
    <row r="178" spans="1:4" ht="15">
      <c r="A178" s="75"/>
      <c r="B178" s="74"/>
      <c r="C178" s="98" t="s">
        <v>12</v>
      </c>
      <c r="D178" s="98" t="s">
        <v>12</v>
      </c>
    </row>
    <row r="179" spans="1:4" ht="15">
      <c r="A179" s="75"/>
      <c r="B179" s="67" t="s">
        <v>135</v>
      </c>
      <c r="C179" s="70"/>
      <c r="D179" s="70"/>
    </row>
    <row r="180" ht="15">
      <c r="A180" s="75"/>
    </row>
    <row r="181" spans="1:4" ht="15">
      <c r="A181" s="75"/>
      <c r="B181" s="67" t="s">
        <v>1</v>
      </c>
      <c r="C181" s="101">
        <v>353</v>
      </c>
      <c r="D181" s="101">
        <v>1049</v>
      </c>
    </row>
    <row r="182" spans="1:4" ht="15">
      <c r="A182" s="75"/>
      <c r="B182" s="67" t="s">
        <v>159</v>
      </c>
      <c r="C182" s="101">
        <v>37</v>
      </c>
      <c r="D182" s="101">
        <v>294</v>
      </c>
    </row>
    <row r="183" spans="1:4" ht="15">
      <c r="A183" s="75"/>
      <c r="B183" s="67" t="s">
        <v>158</v>
      </c>
      <c r="C183" s="102">
        <v>-153</v>
      </c>
      <c r="D183" s="102">
        <v>-849</v>
      </c>
    </row>
    <row r="184" spans="1:4" ht="15.75" thickBot="1">
      <c r="A184" s="75"/>
      <c r="C184" s="136">
        <f>SUM(C181:C183)</f>
        <v>237</v>
      </c>
      <c r="D184" s="136">
        <f>SUM(D181:D183)</f>
        <v>494</v>
      </c>
    </row>
    <row r="185" spans="1:4" ht="15.75" thickTop="1">
      <c r="A185" s="75"/>
      <c r="C185" s="107"/>
      <c r="D185" s="107"/>
    </row>
    <row r="186" spans="1:6" ht="46.5" customHeight="1">
      <c r="A186" s="75"/>
      <c r="B186" s="182" t="s">
        <v>173</v>
      </c>
      <c r="C186" s="183"/>
      <c r="D186" s="183"/>
      <c r="E186" s="183"/>
      <c r="F186" s="137"/>
    </row>
    <row r="187" spans="1:6" ht="15">
      <c r="A187" s="75"/>
      <c r="B187" s="86"/>
      <c r="C187" s="138"/>
      <c r="D187" s="138"/>
      <c r="E187" s="138"/>
      <c r="F187" s="137"/>
    </row>
    <row r="188" spans="1:6" ht="15">
      <c r="A188" s="75"/>
      <c r="B188" s="86"/>
      <c r="C188" s="138"/>
      <c r="D188" s="138"/>
      <c r="E188" s="138"/>
      <c r="F188" s="137"/>
    </row>
    <row r="189" spans="1:2" ht="15">
      <c r="A189" s="75">
        <v>20</v>
      </c>
      <c r="B189" s="74" t="s">
        <v>125</v>
      </c>
    </row>
    <row r="190" spans="1:5" ht="15">
      <c r="A190" s="75"/>
      <c r="B190" s="165" t="s">
        <v>187</v>
      </c>
      <c r="C190" s="165"/>
      <c r="D190" s="165"/>
      <c r="E190" s="165"/>
    </row>
    <row r="191" spans="1:5" ht="15">
      <c r="A191" s="75"/>
      <c r="B191" s="88"/>
      <c r="C191" s="88"/>
      <c r="D191" s="88"/>
      <c r="E191" s="88"/>
    </row>
    <row r="192" ht="15">
      <c r="A192" s="75"/>
    </row>
    <row r="193" spans="1:2" ht="15">
      <c r="A193" s="75">
        <v>21</v>
      </c>
      <c r="B193" s="74" t="s">
        <v>42</v>
      </c>
    </row>
    <row r="194" spans="1:5" ht="30.75" customHeight="1">
      <c r="A194" s="75"/>
      <c r="B194" s="161" t="s">
        <v>154</v>
      </c>
      <c r="C194" s="161"/>
      <c r="D194" s="161"/>
      <c r="E194" s="161"/>
    </row>
    <row r="195" spans="1:5" ht="15">
      <c r="A195" s="75"/>
      <c r="B195" s="78"/>
      <c r="C195" s="78"/>
      <c r="D195" s="78"/>
      <c r="E195" s="78"/>
    </row>
    <row r="196" ht="15">
      <c r="A196" s="75"/>
    </row>
    <row r="197" spans="1:2" ht="15">
      <c r="A197" s="75">
        <v>22</v>
      </c>
      <c r="B197" s="74" t="s">
        <v>22</v>
      </c>
    </row>
    <row r="198" spans="1:5" ht="15">
      <c r="A198" s="75"/>
      <c r="B198" s="163" t="s">
        <v>229</v>
      </c>
      <c r="C198" s="164"/>
      <c r="D198" s="164"/>
      <c r="E198" s="164"/>
    </row>
    <row r="199" spans="1:5" ht="15">
      <c r="A199" s="75"/>
      <c r="B199" s="110"/>
      <c r="C199" s="139"/>
      <c r="D199" s="139"/>
      <c r="E199" s="139"/>
    </row>
    <row r="200" spans="2:5" ht="15">
      <c r="B200" s="78"/>
      <c r="C200" s="78"/>
      <c r="D200" s="78"/>
      <c r="E200" s="78"/>
    </row>
    <row r="201" spans="1:2" ht="15">
      <c r="A201" s="75">
        <v>23</v>
      </c>
      <c r="B201" s="140" t="s">
        <v>41</v>
      </c>
    </row>
    <row r="202" spans="1:5" ht="15.75" customHeight="1">
      <c r="A202" s="75"/>
      <c r="B202" s="160" t="s">
        <v>49</v>
      </c>
      <c r="C202" s="160"/>
      <c r="D202" s="160"/>
      <c r="E202" s="160"/>
    </row>
    <row r="203" spans="1:4" ht="45">
      <c r="A203" s="75"/>
      <c r="D203" s="98" t="s">
        <v>222</v>
      </c>
    </row>
    <row r="204" spans="1:4" ht="15">
      <c r="A204" s="75"/>
      <c r="C204" s="70"/>
      <c r="D204" s="98" t="s">
        <v>12</v>
      </c>
    </row>
    <row r="205" spans="1:2" ht="15">
      <c r="A205" s="75"/>
      <c r="B205" s="67" t="s">
        <v>30</v>
      </c>
    </row>
    <row r="206" spans="1:4" ht="15">
      <c r="A206" s="75"/>
      <c r="B206" s="67" t="s">
        <v>31</v>
      </c>
      <c r="D206" s="141">
        <f>+'BS'!C46</f>
        <v>79926</v>
      </c>
    </row>
    <row r="207" spans="1:4" ht="15">
      <c r="A207" s="75"/>
      <c r="B207" s="67" t="s">
        <v>32</v>
      </c>
      <c r="D207" s="141">
        <f>'BS'!C41</f>
        <v>18339</v>
      </c>
    </row>
    <row r="208" spans="1:4" ht="15">
      <c r="A208" s="75"/>
      <c r="D208" s="107"/>
    </row>
    <row r="209" spans="1:4" ht="15.75" thickBot="1">
      <c r="A209" s="75"/>
      <c r="B209" s="67" t="s">
        <v>11</v>
      </c>
      <c r="D209" s="142">
        <f>SUM(D206:D208)</f>
        <v>98265</v>
      </c>
    </row>
    <row r="210" spans="1:4" ht="15.75" thickTop="1">
      <c r="A210" s="75"/>
      <c r="D210" s="107"/>
    </row>
    <row r="211" spans="1:5" ht="33" customHeight="1">
      <c r="A211" s="75"/>
      <c r="B211" s="163" t="s">
        <v>235</v>
      </c>
      <c r="C211" s="163"/>
      <c r="D211" s="163"/>
      <c r="E211" s="163"/>
    </row>
    <row r="212" spans="1:5" ht="15">
      <c r="A212" s="75"/>
      <c r="B212" s="143"/>
      <c r="C212" s="143"/>
      <c r="D212" s="143"/>
      <c r="E212" s="143"/>
    </row>
    <row r="213" spans="1:6" s="82" customFormat="1" ht="65.25" customHeight="1">
      <c r="A213" s="80"/>
      <c r="B213" s="170" t="s">
        <v>251</v>
      </c>
      <c r="C213" s="170"/>
      <c r="D213" s="170"/>
      <c r="E213" s="170"/>
      <c r="F213" s="81"/>
    </row>
    <row r="214" spans="1:5" ht="15">
      <c r="A214" s="75"/>
      <c r="B214" s="78"/>
      <c r="C214" s="78"/>
      <c r="D214" s="78"/>
      <c r="E214" s="78"/>
    </row>
    <row r="215" spans="1:5" ht="48.75" customHeight="1">
      <c r="A215" s="75"/>
      <c r="B215" s="161" t="s">
        <v>247</v>
      </c>
      <c r="C215" s="161"/>
      <c r="D215" s="161"/>
      <c r="E215" s="161"/>
    </row>
    <row r="216" spans="1:5" ht="15">
      <c r="A216" s="75"/>
      <c r="B216" s="78"/>
      <c r="C216" s="78"/>
      <c r="D216" s="78"/>
      <c r="E216" s="78"/>
    </row>
    <row r="217" spans="1:5" ht="15">
      <c r="A217" s="75"/>
      <c r="B217" s="161" t="s">
        <v>81</v>
      </c>
      <c r="C217" s="161"/>
      <c r="D217" s="161"/>
      <c r="E217" s="161"/>
    </row>
    <row r="218" spans="1:5" ht="15">
      <c r="A218" s="75"/>
      <c r="B218" s="78"/>
      <c r="C218" s="78"/>
      <c r="D218" s="78"/>
      <c r="E218" s="78"/>
    </row>
    <row r="219" spans="1:3" ht="15">
      <c r="A219" s="75"/>
      <c r="C219" s="107"/>
    </row>
    <row r="220" spans="1:2" ht="15">
      <c r="A220" s="75">
        <v>24</v>
      </c>
      <c r="B220" s="74" t="s">
        <v>23</v>
      </c>
    </row>
    <row r="221" spans="1:5" ht="15">
      <c r="A221" s="75"/>
      <c r="B221" s="177" t="s">
        <v>126</v>
      </c>
      <c r="C221" s="177"/>
      <c r="D221" s="177"/>
      <c r="E221" s="177"/>
    </row>
    <row r="222" spans="1:5" ht="15">
      <c r="A222" s="75"/>
      <c r="B222" s="76"/>
      <c r="C222" s="76"/>
      <c r="D222" s="76"/>
      <c r="E222" s="76"/>
    </row>
    <row r="223" ht="15">
      <c r="A223" s="75"/>
    </row>
    <row r="224" spans="1:6" s="82" customFormat="1" ht="15">
      <c r="A224" s="80">
        <v>25</v>
      </c>
      <c r="B224" s="134" t="s">
        <v>24</v>
      </c>
      <c r="C224" s="81"/>
      <c r="D224" s="81"/>
      <c r="E224" s="81"/>
      <c r="F224" s="81"/>
    </row>
    <row r="225" spans="1:5" ht="167.25" customHeight="1">
      <c r="A225" s="75" t="s">
        <v>193</v>
      </c>
      <c r="B225" s="165" t="s">
        <v>248</v>
      </c>
      <c r="C225" s="165"/>
      <c r="D225" s="165"/>
      <c r="E225" s="165"/>
    </row>
    <row r="226" spans="1:5" ht="15">
      <c r="A226" s="75"/>
      <c r="B226" s="78"/>
      <c r="C226" s="78"/>
      <c r="D226" s="78"/>
      <c r="E226" s="78"/>
    </row>
    <row r="227" spans="1:5" ht="138.75" customHeight="1">
      <c r="A227" s="75" t="s">
        <v>194</v>
      </c>
      <c r="B227" s="165" t="s">
        <v>233</v>
      </c>
      <c r="C227" s="165"/>
      <c r="D227" s="165"/>
      <c r="E227" s="165"/>
    </row>
    <row r="228" ht="15">
      <c r="A228" s="75"/>
    </row>
    <row r="229" spans="1:5" ht="30" customHeight="1">
      <c r="A229" s="75"/>
      <c r="B229" s="166" t="s">
        <v>230</v>
      </c>
      <c r="C229" s="166"/>
      <c r="D229" s="166"/>
      <c r="E229" s="166"/>
    </row>
    <row r="230" spans="1:5" ht="15">
      <c r="A230" s="75"/>
      <c r="B230" s="109"/>
      <c r="C230" s="109"/>
      <c r="D230" s="109"/>
      <c r="E230" s="109"/>
    </row>
    <row r="231" ht="15">
      <c r="A231" s="75"/>
    </row>
    <row r="232" spans="1:2" ht="15">
      <c r="A232" s="75">
        <v>26</v>
      </c>
      <c r="B232" s="74" t="s">
        <v>33</v>
      </c>
    </row>
    <row r="233" spans="1:5" ht="15">
      <c r="A233" s="75"/>
      <c r="B233" s="165" t="s">
        <v>223</v>
      </c>
      <c r="C233" s="165"/>
      <c r="D233" s="165"/>
      <c r="E233" s="165"/>
    </row>
    <row r="234" spans="1:5" ht="15.75" customHeight="1">
      <c r="A234" s="75"/>
      <c r="B234" s="129"/>
      <c r="C234" s="129"/>
      <c r="D234" s="129"/>
      <c r="E234" s="129"/>
    </row>
    <row r="235" spans="1:5" ht="15">
      <c r="A235" s="75"/>
      <c r="B235" s="129"/>
      <c r="C235" s="129"/>
      <c r="D235" s="129"/>
      <c r="E235" s="129"/>
    </row>
    <row r="236" spans="1:2" ht="15">
      <c r="A236" s="75">
        <v>27</v>
      </c>
      <c r="B236" s="74" t="s">
        <v>47</v>
      </c>
    </row>
    <row r="237" spans="1:2" ht="15">
      <c r="A237" s="75"/>
      <c r="B237" s="144" t="s">
        <v>142</v>
      </c>
    </row>
    <row r="238" spans="1:5" ht="30.75" customHeight="1">
      <c r="A238" s="75"/>
      <c r="B238" s="161" t="s">
        <v>90</v>
      </c>
      <c r="C238" s="161"/>
      <c r="D238" s="161"/>
      <c r="E238" s="161"/>
    </row>
    <row r="239" ht="15">
      <c r="A239" s="75"/>
    </row>
    <row r="240" spans="1:4" ht="15">
      <c r="A240" s="75"/>
      <c r="C240" s="98" t="s">
        <v>53</v>
      </c>
      <c r="D240" s="98" t="s">
        <v>54</v>
      </c>
    </row>
    <row r="241" spans="1:4" ht="45">
      <c r="A241" s="75"/>
      <c r="C241" s="98" t="s">
        <v>218</v>
      </c>
      <c r="D241" s="98" t="s">
        <v>219</v>
      </c>
    </row>
    <row r="242" spans="1:2" ht="15">
      <c r="A242" s="75"/>
      <c r="B242" s="145" t="s">
        <v>25</v>
      </c>
    </row>
    <row r="243" spans="1:4" ht="15">
      <c r="A243" s="75"/>
      <c r="B243" s="67" t="s">
        <v>127</v>
      </c>
      <c r="C243" s="100">
        <f>+'IS'!C38</f>
        <v>47950</v>
      </c>
      <c r="D243" s="100">
        <f>+'IS'!G38</f>
        <v>108685</v>
      </c>
    </row>
    <row r="244" spans="1:4" ht="15">
      <c r="A244" s="75"/>
      <c r="B244" s="67" t="s">
        <v>48</v>
      </c>
      <c r="C244" s="141">
        <v>360387</v>
      </c>
      <c r="D244" s="141">
        <v>355897</v>
      </c>
    </row>
    <row r="245" ht="15">
      <c r="A245" s="75"/>
    </row>
    <row r="246" spans="1:4" ht="15">
      <c r="A246" s="75"/>
      <c r="B246" s="67" t="s">
        <v>56</v>
      </c>
      <c r="C246" s="146">
        <f>C243*100/C244</f>
        <v>13.305141417420717</v>
      </c>
      <c r="D246" s="146">
        <f>D243*100/D244</f>
        <v>30.53832991005825</v>
      </c>
    </row>
    <row r="247" spans="1:4" ht="15">
      <c r="A247" s="75"/>
      <c r="C247" s="146"/>
      <c r="D247" s="146"/>
    </row>
    <row r="248" spans="1:4" ht="15">
      <c r="A248" s="75"/>
      <c r="B248" s="144" t="s">
        <v>141</v>
      </c>
      <c r="C248" s="146"/>
      <c r="D248" s="146"/>
    </row>
    <row r="249" spans="1:5" ht="63" customHeight="1">
      <c r="A249" s="75"/>
      <c r="B249" s="165" t="s">
        <v>131</v>
      </c>
      <c r="C249" s="165"/>
      <c r="D249" s="165"/>
      <c r="E249" s="165"/>
    </row>
    <row r="250" spans="1:4" ht="15">
      <c r="A250" s="75"/>
      <c r="C250" s="98" t="s">
        <v>53</v>
      </c>
      <c r="D250" s="98" t="s">
        <v>54</v>
      </c>
    </row>
    <row r="251" spans="1:4" ht="45">
      <c r="A251" s="75"/>
      <c r="C251" s="98" t="s">
        <v>218</v>
      </c>
      <c r="D251" s="98" t="s">
        <v>219</v>
      </c>
    </row>
    <row r="252" spans="1:2" ht="15">
      <c r="A252" s="75"/>
      <c r="B252" s="145" t="s">
        <v>132</v>
      </c>
    </row>
    <row r="253" spans="1:4" ht="15">
      <c r="A253" s="75"/>
      <c r="B253" s="67" t="s">
        <v>127</v>
      </c>
      <c r="C253" s="100">
        <f>+C243</f>
        <v>47950</v>
      </c>
      <c r="D253" s="100">
        <f>+D243</f>
        <v>108685</v>
      </c>
    </row>
    <row r="254" spans="1:4" ht="15">
      <c r="A254" s="75"/>
      <c r="C254" s="100"/>
      <c r="D254" s="100"/>
    </row>
    <row r="255" spans="1:4" ht="15">
      <c r="A255" s="75"/>
      <c r="B255" s="67" t="s">
        <v>48</v>
      </c>
      <c r="C255" s="141">
        <v>360387</v>
      </c>
      <c r="D255" s="141">
        <v>355897</v>
      </c>
    </row>
    <row r="256" spans="1:4" ht="15">
      <c r="A256" s="75"/>
      <c r="B256" s="67" t="s">
        <v>133</v>
      </c>
      <c r="C256" s="141">
        <v>1607</v>
      </c>
      <c r="D256" s="141">
        <v>4398</v>
      </c>
    </row>
    <row r="257" spans="1:4" ht="15.75" thickBot="1">
      <c r="A257" s="75"/>
      <c r="B257" s="67" t="s">
        <v>151</v>
      </c>
      <c r="C257" s="142">
        <f>SUM(C255:C256)</f>
        <v>361994</v>
      </c>
      <c r="D257" s="142">
        <f>SUM(D255:D256)</f>
        <v>360295</v>
      </c>
    </row>
    <row r="258" ht="15.75" thickTop="1">
      <c r="A258" s="75"/>
    </row>
    <row r="259" spans="1:4" ht="15">
      <c r="A259" s="75"/>
      <c r="B259" s="67" t="s">
        <v>134</v>
      </c>
      <c r="C259" s="146">
        <f>C253/C257*100</f>
        <v>13.246075901810528</v>
      </c>
      <c r="D259" s="146">
        <f>D253/D257*100</f>
        <v>30.1655587782234</v>
      </c>
    </row>
    <row r="260" spans="1:4" ht="15">
      <c r="A260" s="75"/>
      <c r="C260" s="146"/>
      <c r="D260" s="146"/>
    </row>
    <row r="261" spans="1:5" ht="15">
      <c r="A261" s="75"/>
      <c r="B261" s="161" t="s">
        <v>44</v>
      </c>
      <c r="C261" s="161"/>
      <c r="D261" s="161"/>
      <c r="E261" s="161"/>
    </row>
    <row r="262" spans="1:5" ht="15">
      <c r="A262" s="75"/>
      <c r="B262" s="78"/>
      <c r="C262" s="78"/>
      <c r="D262" s="78"/>
      <c r="E262" s="78"/>
    </row>
    <row r="263" spans="1:5" ht="15">
      <c r="A263" s="75"/>
      <c r="B263" s="78"/>
      <c r="C263" s="78"/>
      <c r="D263" s="78"/>
      <c r="E263" s="78"/>
    </row>
    <row r="264" spans="1:2" ht="15">
      <c r="A264" s="75">
        <v>28</v>
      </c>
      <c r="B264" s="74" t="s">
        <v>34</v>
      </c>
    </row>
    <row r="265" spans="1:5" ht="30.75" customHeight="1">
      <c r="A265" s="75"/>
      <c r="B265" s="161" t="s">
        <v>228</v>
      </c>
      <c r="C265" s="161"/>
      <c r="D265" s="161"/>
      <c r="E265" s="161"/>
    </row>
  </sheetData>
  <sheetProtection selectLockedCells="1" selectUnlockedCells="1"/>
  <mergeCells count="54">
    <mergeCell ref="B156:E156"/>
    <mergeCell ref="B151:E151"/>
    <mergeCell ref="B109:E109"/>
    <mergeCell ref="B140:E140"/>
    <mergeCell ref="B105:E105"/>
    <mergeCell ref="B142:E142"/>
    <mergeCell ref="B144:E144"/>
    <mergeCell ref="B217:E217"/>
    <mergeCell ref="B146:E146"/>
    <mergeCell ref="B190:E190"/>
    <mergeCell ref="B215:E215"/>
    <mergeCell ref="B148:E148"/>
    <mergeCell ref="B154:E154"/>
    <mergeCell ref="C175:D175"/>
    <mergeCell ref="B186:E186"/>
    <mergeCell ref="B172:E172"/>
    <mergeCell ref="B158:E158"/>
    <mergeCell ref="B32:E32"/>
    <mergeCell ref="B42:E42"/>
    <mergeCell ref="B38:E38"/>
    <mergeCell ref="B36:E36"/>
    <mergeCell ref="B136:E136"/>
    <mergeCell ref="B40:E40"/>
    <mergeCell ref="B107:E107"/>
    <mergeCell ref="B90:E90"/>
    <mergeCell ref="B28:E28"/>
    <mergeCell ref="B24:E24"/>
    <mergeCell ref="B53:E53"/>
    <mergeCell ref="B94:E94"/>
    <mergeCell ref="B265:E265"/>
    <mergeCell ref="B233:E233"/>
    <mergeCell ref="B221:E221"/>
    <mergeCell ref="B261:E261"/>
    <mergeCell ref="B249:E249"/>
    <mergeCell ref="B238:E238"/>
    <mergeCell ref="B225:E225"/>
    <mergeCell ref="B229:E229"/>
    <mergeCell ref="B227:E227"/>
    <mergeCell ref="B10:E10"/>
    <mergeCell ref="B12:E12"/>
    <mergeCell ref="B20:E20"/>
    <mergeCell ref="B19:E19"/>
    <mergeCell ref="B16:E16"/>
    <mergeCell ref="B15:E15"/>
    <mergeCell ref="B213:E213"/>
    <mergeCell ref="B202:E202"/>
    <mergeCell ref="B194:E194"/>
    <mergeCell ref="B171:E171"/>
    <mergeCell ref="B211:E211"/>
    <mergeCell ref="B162:E162"/>
    <mergeCell ref="B166:E166"/>
    <mergeCell ref="B168:E168"/>
    <mergeCell ref="B198:E198"/>
    <mergeCell ref="B164:E164"/>
  </mergeCells>
  <printOptions horizontalCentered="1"/>
  <pageMargins left="0.25" right="0.24" top="0.42" bottom="0.17" header="0.5" footer="0.22"/>
  <pageSetup fitToHeight="10" horizontalDpi="600" verticalDpi="600" orientation="portrait" paperSize="9" scale="75" r:id="rId2"/>
  <rowBreaks count="5" manualBreakCount="5">
    <brk id="49" max="4" man="1"/>
    <brk id="105" max="4" man="1"/>
    <brk id="148" max="4" man="1"/>
    <brk id="187" max="4" man="1"/>
    <brk id="225" max="4" man="1"/>
  </rowBreaks>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ling.ling.ho</cp:lastModifiedBy>
  <cp:lastPrinted>2009-11-23T07:07:54Z</cp:lastPrinted>
  <dcterms:created xsi:type="dcterms:W3CDTF">2003-08-01T03:54:06Z</dcterms:created>
  <dcterms:modified xsi:type="dcterms:W3CDTF">2009-11-23T07:57:29Z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-1923355012</vt:i4>
  </property>
  <property fmtid="{D5CDD505-2E9C-101B-9397-08002B2CF9AE}" pid="3" name="_EmailSubject">
    <vt:lpwstr>Coastal 1st Quarter 2004</vt:lpwstr>
  </property>
  <property fmtid="{D5CDD505-2E9C-101B-9397-08002B2CF9AE}" pid="4" name="_AuthorEmail">
    <vt:lpwstr>coastal@tm.net.my</vt:lpwstr>
  </property>
  <property fmtid="{D5CDD505-2E9C-101B-9397-08002B2CF9AE}" pid="5" name="_AuthorEmailDisplayName">
    <vt:lpwstr>nshong</vt:lpwstr>
  </property>
  <property fmtid="{D5CDD505-2E9C-101B-9397-08002B2CF9AE}" pid="6" name="_ReviewingToolsShownOnce">
    <vt:lpwstr/>
  </property>
</Properties>
</file>